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0.1\GosZakup\2018!\Обьявление по 1729\ИМН и МТ\"/>
    </mc:Choice>
  </mc:AlternateContent>
  <bookViews>
    <workbookView xWindow="0" yWindow="0" windowWidth="23040" windowHeight="9564" firstSheet="2" activeTab="4"/>
  </bookViews>
  <sheets>
    <sheet name="МЕдикаменты оконч" sheetId="4" state="hidden" r:id="rId1"/>
    <sheet name="план  на 2018 г" sheetId="5" state="hidden" r:id="rId2"/>
    <sheet name="Приложение 1" sheetId="6" r:id="rId3"/>
    <sheet name="Приложение 2" sheetId="9" r:id="rId4"/>
    <sheet name="Не состоявшиеся  " sheetId="10" r:id="rId5"/>
    <sheet name="142 реагенты " sheetId="7" state="hidden" r:id="rId6"/>
    <sheet name="аллергены" sheetId="8" state="hidden" r:id="rId7"/>
    <sheet name="142-Медикаменты" sheetId="1" state="hidden" r:id="rId8"/>
    <sheet name="142-Мед.изделия" sheetId="2" state="hidden" r:id="rId9"/>
    <sheet name="142 реагенты" sheetId="3" state="hidden" r:id="rId10"/>
  </sheets>
  <externalReferences>
    <externalReference r:id="rId11"/>
  </externalReferences>
  <definedNames>
    <definedName name="_xlnm._FilterDatabase" localSheetId="9" hidden="1">'142 реагенты'!$B$10:$N$349</definedName>
    <definedName name="_xlnm._FilterDatabase" localSheetId="5" hidden="1">'142 реагенты '!$B$10:$N$342</definedName>
    <definedName name="_xlnm._FilterDatabase" localSheetId="8" hidden="1">'142-Мед.изделия'!$A$6:$I$160</definedName>
    <definedName name="_xlnm._FilterDatabase" localSheetId="7" hidden="1">'142-Медикаменты'!$A$7:$P$138</definedName>
    <definedName name="_xlnm._FilterDatabase" localSheetId="6" hidden="1">аллергены!$A$2:$L$2</definedName>
    <definedName name="_xlnm._FilterDatabase" localSheetId="0" hidden="1">'МЕдикаменты оконч'!$A$7:$L$134</definedName>
    <definedName name="_xlnm._FilterDatabase" localSheetId="1" hidden="1">'план  на 2018 г'!$A$11:$I$218</definedName>
    <definedName name="_xlnm._FilterDatabase" localSheetId="2" hidden="1">'Приложение 1'!$A$4:$BB$142</definedName>
    <definedName name="_xlnm.Print_Area" localSheetId="9">'142 реагенты'!$A$1:$I$355</definedName>
    <definedName name="_xlnm.Print_Area" localSheetId="5">'142 реагенты '!$A$1:$I$348</definedName>
    <definedName name="_xlnm.Print_Area" localSheetId="8">'142-Мед.изделия'!$A$1:$I$163</definedName>
    <definedName name="_xlnm.Print_Area" localSheetId="7">'142-Медикаменты'!$A$1:$I$1216</definedName>
    <definedName name="_xlnm.Print_Area" localSheetId="6">аллергены!$A$1:$J$39</definedName>
    <definedName name="_xlnm.Print_Area" localSheetId="0">'МЕдикаменты оконч'!$A$1:$I$137</definedName>
    <definedName name="_xlnm.Print_Area" localSheetId="4">'Не состоявшиеся  '!$A$1:$G$24</definedName>
    <definedName name="_xlnm.Print_Area" localSheetId="2">'Приложение 1'!$A$1:$AZ$140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4" i="10" l="1"/>
  <c r="G23" i="10"/>
  <c r="G22" i="10"/>
  <c r="G21" i="10"/>
  <c r="G20" i="10"/>
  <c r="G19" i="10"/>
  <c r="G18" i="10"/>
  <c r="I124" i="6" l="1"/>
  <c r="I125" i="6"/>
  <c r="I126" i="6"/>
  <c r="I127" i="6"/>
  <c r="I128" i="6"/>
  <c r="I129" i="6"/>
  <c r="I130" i="6"/>
  <c r="I131" i="6"/>
  <c r="I132" i="6"/>
  <c r="I133" i="6"/>
  <c r="I134" i="6"/>
  <c r="I135" i="6"/>
  <c r="I136" i="6"/>
  <c r="I137" i="6"/>
  <c r="I138" i="6"/>
  <c r="I139" i="6"/>
  <c r="I140" i="6"/>
  <c r="I123" i="6"/>
  <c r="G140" i="6"/>
  <c r="G139" i="6"/>
  <c r="G138" i="6"/>
  <c r="G137" i="6"/>
  <c r="G136" i="6"/>
  <c r="G135" i="6"/>
  <c r="G134" i="6"/>
  <c r="G133" i="6"/>
  <c r="G132" i="6"/>
  <c r="G131" i="6"/>
  <c r="G130" i="6"/>
  <c r="G129" i="6"/>
  <c r="G128" i="6"/>
  <c r="G127" i="6"/>
  <c r="G126" i="6"/>
  <c r="G125" i="6"/>
  <c r="G124" i="6"/>
  <c r="G123" i="6"/>
  <c r="I121" i="6" l="1"/>
  <c r="I122" i="6"/>
  <c r="I120" i="6"/>
  <c r="I119" i="6"/>
  <c r="I118" i="6"/>
  <c r="I29" i="6" l="1"/>
  <c r="I28" i="6"/>
  <c r="I27" i="6"/>
  <c r="J35" i="8" l="1"/>
  <c r="I35" i="8"/>
  <c r="T34" i="8"/>
  <c r="J34" i="8"/>
  <c r="I34" i="8"/>
  <c r="T33" i="8"/>
  <c r="J33" i="8"/>
  <c r="I33" i="8"/>
  <c r="T32" i="8"/>
  <c r="J32" i="8"/>
  <c r="I32" i="8"/>
  <c r="T31" i="8"/>
  <c r="J31" i="8"/>
  <c r="I31" i="8"/>
  <c r="T30" i="8"/>
  <c r="J30" i="8"/>
  <c r="I30" i="8"/>
  <c r="T29" i="8"/>
  <c r="J29" i="8"/>
  <c r="I29" i="8"/>
  <c r="T28" i="8"/>
  <c r="J28" i="8"/>
  <c r="I28" i="8"/>
  <c r="T27" i="8"/>
  <c r="J27" i="8"/>
  <c r="I27" i="8"/>
  <c r="T26" i="8"/>
  <c r="J26" i="8"/>
  <c r="I26" i="8"/>
  <c r="T25" i="8"/>
  <c r="J25" i="8"/>
  <c r="I25" i="8"/>
  <c r="T24" i="8"/>
  <c r="J24" i="8"/>
  <c r="I24" i="8"/>
  <c r="T23" i="8"/>
  <c r="J23" i="8"/>
  <c r="I23" i="8"/>
  <c r="T22" i="8"/>
  <c r="J22" i="8"/>
  <c r="I22" i="8"/>
  <c r="T21" i="8"/>
  <c r="J21" i="8"/>
  <c r="I21" i="8"/>
  <c r="T20" i="8"/>
  <c r="J20" i="8"/>
  <c r="I20" i="8"/>
  <c r="T19" i="8"/>
  <c r="J19" i="8"/>
  <c r="I19" i="8"/>
  <c r="T18" i="8"/>
  <c r="J18" i="8"/>
  <c r="I18" i="8"/>
  <c r="T17" i="8"/>
  <c r="J17" i="8"/>
  <c r="I17" i="8"/>
  <c r="T16" i="8"/>
  <c r="J16" i="8"/>
  <c r="I16" i="8"/>
  <c r="T15" i="8"/>
  <c r="J15" i="8"/>
  <c r="I15" i="8"/>
  <c r="T14" i="8"/>
  <c r="J14" i="8"/>
  <c r="I14" i="8"/>
  <c r="T13" i="8"/>
  <c r="J13" i="8"/>
  <c r="I13" i="8"/>
  <c r="J12" i="8"/>
  <c r="I12" i="8"/>
  <c r="J11" i="8"/>
  <c r="I11" i="8"/>
  <c r="J10" i="8"/>
  <c r="I10" i="8"/>
  <c r="J9" i="8"/>
  <c r="I9" i="8"/>
  <c r="T8" i="8"/>
  <c r="J8" i="8"/>
  <c r="I8" i="8"/>
  <c r="T7" i="8"/>
  <c r="J7" i="8"/>
  <c r="I7" i="8"/>
  <c r="T6" i="8"/>
  <c r="J6" i="8"/>
  <c r="I6" i="8"/>
  <c r="T5" i="8"/>
  <c r="J5" i="8"/>
  <c r="I5" i="8"/>
  <c r="T4" i="8"/>
  <c r="M4" i="8"/>
  <c r="M5" i="8" s="1"/>
  <c r="M6" i="8" s="1"/>
  <c r="M7" i="8" s="1"/>
  <c r="M8" i="8" s="1"/>
  <c r="M9" i="8" s="1"/>
  <c r="M10" i="8" s="1"/>
  <c r="M11" i="8" s="1"/>
  <c r="M12" i="8" s="1"/>
  <c r="M13" i="8" s="1"/>
  <c r="M14" i="8" s="1"/>
  <c r="M15" i="8" s="1"/>
  <c r="M16" i="8" s="1"/>
  <c r="M17" i="8" s="1"/>
  <c r="M18" i="8" s="1"/>
  <c r="M19" i="8" s="1"/>
  <c r="M20" i="8" s="1"/>
  <c r="M21" i="8" s="1"/>
  <c r="M22" i="8" s="1"/>
  <c r="M23" i="8" s="1"/>
  <c r="M24" i="8" s="1"/>
  <c r="M25" i="8" s="1"/>
  <c r="M26" i="8" s="1"/>
  <c r="M27" i="8" s="1"/>
  <c r="M28" i="8" s="1"/>
  <c r="M29" i="8" s="1"/>
  <c r="M30" i="8" s="1"/>
  <c r="J4" i="8"/>
  <c r="I4" i="8"/>
  <c r="T3" i="8"/>
  <c r="J3" i="8"/>
  <c r="I3" i="8"/>
  <c r="N342" i="7"/>
  <c r="O341" i="7"/>
  <c r="M341" i="7"/>
  <c r="L341" i="7"/>
  <c r="K341" i="7"/>
  <c r="J341" i="7"/>
  <c r="H340" i="7"/>
  <c r="O340" i="7" s="1"/>
  <c r="H339" i="7"/>
  <c r="I339" i="7" s="1"/>
  <c r="H338" i="7"/>
  <c r="I338" i="7" s="1"/>
  <c r="H337" i="7"/>
  <c r="O337" i="7" s="1"/>
  <c r="O336" i="7"/>
  <c r="I336" i="7"/>
  <c r="O335" i="7"/>
  <c r="I335" i="7"/>
  <c r="O334" i="7"/>
  <c r="I334" i="7"/>
  <c r="H333" i="7"/>
  <c r="I333" i="7" s="1"/>
  <c r="H332" i="7"/>
  <c r="O332" i="7" s="1"/>
  <c r="H331" i="7"/>
  <c r="O331" i="7" s="1"/>
  <c r="H330" i="7"/>
  <c r="O330" i="7" s="1"/>
  <c r="H329" i="7"/>
  <c r="I329" i="7" s="1"/>
  <c r="H328" i="7"/>
  <c r="O328" i="7" s="1"/>
  <c r="O327" i="7"/>
  <c r="I327" i="7"/>
  <c r="H326" i="7"/>
  <c r="I326" i="7" s="1"/>
  <c r="H325" i="7"/>
  <c r="O325" i="7" s="1"/>
  <c r="H324" i="7"/>
  <c r="O324" i="7" s="1"/>
  <c r="O323" i="7"/>
  <c r="I323" i="7"/>
  <c r="O322" i="7"/>
  <c r="I322" i="7"/>
  <c r="O321" i="7"/>
  <c r="I321" i="7"/>
  <c r="O320" i="7"/>
  <c r="O319" i="7"/>
  <c r="H318" i="7"/>
  <c r="I318" i="7" s="1"/>
  <c r="H317" i="7"/>
  <c r="I317" i="7" s="1"/>
  <c r="H316" i="7"/>
  <c r="O316" i="7" s="1"/>
  <c r="O315" i="7"/>
  <c r="I315" i="7"/>
  <c r="O314" i="7"/>
  <c r="I314" i="7"/>
  <c r="O313" i="7"/>
  <c r="I313" i="7"/>
  <c r="O312" i="7"/>
  <c r="I312" i="7"/>
  <c r="O311" i="7"/>
  <c r="I311" i="7"/>
  <c r="O310" i="7"/>
  <c r="I310" i="7"/>
  <c r="O309" i="7"/>
  <c r="I309" i="7"/>
  <c r="O308" i="7"/>
  <c r="I308" i="7"/>
  <c r="O307" i="7"/>
  <c r="I307" i="7"/>
  <c r="O306" i="7"/>
  <c r="I306" i="7"/>
  <c r="O305" i="7"/>
  <c r="I305" i="7"/>
  <c r="O304" i="7"/>
  <c r="I304" i="7"/>
  <c r="O303" i="7"/>
  <c r="I303" i="7"/>
  <c r="O302" i="7"/>
  <c r="O301" i="7"/>
  <c r="O300" i="7"/>
  <c r="I300" i="7"/>
  <c r="O299" i="7"/>
  <c r="I299" i="7"/>
  <c r="H298" i="7"/>
  <c r="O298" i="7" s="1"/>
  <c r="O297" i="7"/>
  <c r="I297" i="7"/>
  <c r="O296" i="7"/>
  <c r="I296" i="7"/>
  <c r="O295" i="7"/>
  <c r="I295" i="7"/>
  <c r="O294" i="7"/>
  <c r="I294" i="7"/>
  <c r="O293" i="7"/>
  <c r="I293" i="7"/>
  <c r="O292" i="7"/>
  <c r="I292" i="7"/>
  <c r="H291" i="7"/>
  <c r="O291" i="7" s="1"/>
  <c r="H290" i="7"/>
  <c r="O290" i="7" s="1"/>
  <c r="O289" i="7"/>
  <c r="I289" i="7"/>
  <c r="O288" i="7"/>
  <c r="I288" i="7"/>
  <c r="O287" i="7"/>
  <c r="I287" i="7"/>
  <c r="O286" i="7"/>
  <c r="I286" i="7"/>
  <c r="O285" i="7"/>
  <c r="I285" i="7"/>
  <c r="O284" i="7"/>
  <c r="I284" i="7"/>
  <c r="H283" i="7"/>
  <c r="O283" i="7" s="1"/>
  <c r="O282" i="7"/>
  <c r="I282" i="7"/>
  <c r="O281" i="7"/>
  <c r="I281" i="7"/>
  <c r="O280" i="7"/>
  <c r="I280" i="7"/>
  <c r="O279" i="7"/>
  <c r="I279" i="7"/>
  <c r="O278" i="7"/>
  <c r="I278" i="7"/>
  <c r="O277" i="7"/>
  <c r="I277" i="7"/>
  <c r="O276" i="7"/>
  <c r="I276" i="7"/>
  <c r="O275" i="7"/>
  <c r="I275" i="7"/>
  <c r="O274" i="7"/>
  <c r="I274" i="7"/>
  <c r="O273" i="7"/>
  <c r="I273" i="7"/>
  <c r="O272" i="7"/>
  <c r="I272" i="7"/>
  <c r="H271" i="7"/>
  <c r="I271" i="7" s="1"/>
  <c r="O270" i="7"/>
  <c r="I270" i="7"/>
  <c r="O269" i="7"/>
  <c r="I269" i="7"/>
  <c r="O268" i="7"/>
  <c r="I268" i="7"/>
  <c r="H267" i="7"/>
  <c r="O267" i="7" s="1"/>
  <c r="O266" i="7"/>
  <c r="I266" i="7"/>
  <c r="O265" i="7"/>
  <c r="I265" i="7"/>
  <c r="O264" i="7"/>
  <c r="I264" i="7"/>
  <c r="O263" i="7"/>
  <c r="I263" i="7"/>
  <c r="H262" i="7"/>
  <c r="I262" i="7" s="1"/>
  <c r="O261" i="7"/>
  <c r="I261" i="7"/>
  <c r="O260" i="7"/>
  <c r="I260" i="7"/>
  <c r="O259" i="7"/>
  <c r="I259" i="7"/>
  <c r="O258" i="7"/>
  <c r="O257" i="7"/>
  <c r="O256" i="7"/>
  <c r="I256" i="7"/>
  <c r="O255" i="7"/>
  <c r="I255" i="7"/>
  <c r="O254" i="7"/>
  <c r="I254" i="7"/>
  <c r="O253" i="7"/>
  <c r="I253" i="7"/>
  <c r="I252" i="7"/>
  <c r="O251" i="7"/>
  <c r="I251" i="7"/>
  <c r="O250" i="7"/>
  <c r="I250" i="7"/>
  <c r="O249" i="7"/>
  <c r="I249" i="7"/>
  <c r="O248" i="7"/>
  <c r="I248" i="7"/>
  <c r="O247" i="7"/>
  <c r="I247" i="7"/>
  <c r="O246" i="7"/>
  <c r="I246" i="7"/>
  <c r="O245" i="7"/>
  <c r="I245" i="7"/>
  <c r="O244" i="7"/>
  <c r="I244" i="7"/>
  <c r="O243" i="7"/>
  <c r="I243" i="7"/>
  <c r="O242" i="7"/>
  <c r="I242" i="7"/>
  <c r="O241" i="7"/>
  <c r="I241" i="7"/>
  <c r="O240" i="7"/>
  <c r="I240" i="7"/>
  <c r="O239" i="7"/>
  <c r="I239" i="7"/>
  <c r="O238" i="7"/>
  <c r="I238" i="7"/>
  <c r="O237" i="7"/>
  <c r="I237" i="7"/>
  <c r="O236" i="7"/>
  <c r="I236" i="7"/>
  <c r="O235" i="7"/>
  <c r="I235" i="7"/>
  <c r="O234" i="7"/>
  <c r="I234" i="7"/>
  <c r="O233" i="7"/>
  <c r="I233" i="7"/>
  <c r="O232" i="7"/>
  <c r="I232" i="7"/>
  <c r="G232" i="7"/>
  <c r="G257" i="7" s="1"/>
  <c r="O231" i="7"/>
  <c r="O230" i="7"/>
  <c r="H229" i="7"/>
  <c r="I229" i="7" s="1"/>
  <c r="O228" i="7"/>
  <c r="I228" i="7"/>
  <c r="O227" i="7"/>
  <c r="I227" i="7"/>
  <c r="O226" i="7"/>
  <c r="I226" i="7"/>
  <c r="O225" i="7"/>
  <c r="I225" i="7"/>
  <c r="O224" i="7"/>
  <c r="I224" i="7"/>
  <c r="O223" i="7"/>
  <c r="I223" i="7"/>
  <c r="O222" i="7"/>
  <c r="I222" i="7"/>
  <c r="O221" i="7"/>
  <c r="I221" i="7"/>
  <c r="O220" i="7"/>
  <c r="I220" i="7"/>
  <c r="O219" i="7"/>
  <c r="I219" i="7"/>
  <c r="O218" i="7"/>
  <c r="I218" i="7"/>
  <c r="O217" i="7"/>
  <c r="I217" i="7"/>
  <c r="I216" i="7"/>
  <c r="O215" i="7"/>
  <c r="I215" i="7"/>
  <c r="O214" i="7"/>
  <c r="I214" i="7"/>
  <c r="O213" i="7"/>
  <c r="I213" i="7"/>
  <c r="O212" i="7"/>
  <c r="I212" i="7"/>
  <c r="H211" i="7"/>
  <c r="I211" i="7" s="1"/>
  <c r="O210" i="7"/>
  <c r="I210" i="7"/>
  <c r="O209" i="7"/>
  <c r="I209" i="7"/>
  <c r="O208" i="7"/>
  <c r="I208" i="7"/>
  <c r="O207" i="7"/>
  <c r="I207" i="7"/>
  <c r="O206" i="7"/>
  <c r="I206" i="7"/>
  <c r="O205" i="7"/>
  <c r="I205" i="7"/>
  <c r="O204" i="7"/>
  <c r="I204" i="7"/>
  <c r="O203" i="7"/>
  <c r="I203" i="7"/>
  <c r="H202" i="7"/>
  <c r="I202" i="7" s="1"/>
  <c r="G202" i="7"/>
  <c r="G230" i="7" s="1"/>
  <c r="O201" i="7"/>
  <c r="I201" i="7"/>
  <c r="O200" i="7"/>
  <c r="I200" i="7"/>
  <c r="O199" i="7"/>
  <c r="O198" i="7"/>
  <c r="O197" i="7"/>
  <c r="I197" i="7"/>
  <c r="I196" i="7"/>
  <c r="O195" i="7"/>
  <c r="I195" i="7"/>
  <c r="O194" i="7"/>
  <c r="I194" i="7"/>
  <c r="H193" i="7"/>
  <c r="I193" i="7" s="1"/>
  <c r="O192" i="7"/>
  <c r="I192" i="7"/>
  <c r="O191" i="7"/>
  <c r="I191" i="7"/>
  <c r="G191" i="7"/>
  <c r="O190" i="7"/>
  <c r="I190" i="7"/>
  <c r="O189" i="7"/>
  <c r="I189" i="7"/>
  <c r="O188" i="7"/>
  <c r="I188" i="7"/>
  <c r="O187" i="7"/>
  <c r="I187" i="7"/>
  <c r="O186" i="7"/>
  <c r="I186" i="7"/>
  <c r="O185" i="7"/>
  <c r="I185" i="7"/>
  <c r="O184" i="7"/>
  <c r="O183" i="7"/>
  <c r="G183" i="7"/>
  <c r="O182" i="7"/>
  <c r="I182" i="7"/>
  <c r="O181" i="7"/>
  <c r="I181" i="7"/>
  <c r="H180" i="7"/>
  <c r="I180" i="7" s="1"/>
  <c r="O179" i="7"/>
  <c r="I179" i="7"/>
  <c r="O178" i="7"/>
  <c r="I178" i="7"/>
  <c r="O177" i="7"/>
  <c r="I177" i="7"/>
  <c r="O176" i="7"/>
  <c r="I176" i="7"/>
  <c r="O175" i="7"/>
  <c r="I175" i="7"/>
  <c r="O174" i="7"/>
  <c r="I174" i="7"/>
  <c r="O173" i="7"/>
  <c r="I173" i="7"/>
  <c r="O172" i="7"/>
  <c r="O171" i="7"/>
  <c r="O170" i="7"/>
  <c r="I170" i="7"/>
  <c r="O169" i="7"/>
  <c r="I169" i="7"/>
  <c r="H168" i="7"/>
  <c r="O168" i="7" s="1"/>
  <c r="O167" i="7"/>
  <c r="I167" i="7"/>
  <c r="O166" i="7"/>
  <c r="I166" i="7"/>
  <c r="H165" i="7"/>
  <c r="O165" i="7" s="1"/>
  <c r="H164" i="7"/>
  <c r="O164" i="7" s="1"/>
  <c r="H163" i="7"/>
  <c r="I163" i="7" s="1"/>
  <c r="O162" i="7"/>
  <c r="I162" i="7"/>
  <c r="O161" i="7"/>
  <c r="I161" i="7"/>
  <c r="O160" i="7"/>
  <c r="I160" i="7"/>
  <c r="O159" i="7"/>
  <c r="I159" i="7"/>
  <c r="O158" i="7"/>
  <c r="I158" i="7"/>
  <c r="O157" i="7"/>
  <c r="I157" i="7"/>
  <c r="O156" i="7"/>
  <c r="I156" i="7"/>
  <c r="H155" i="7"/>
  <c r="I155" i="7" s="1"/>
  <c r="H154" i="7"/>
  <c r="I154" i="7" s="1"/>
  <c r="H153" i="7"/>
  <c r="O153" i="7" s="1"/>
  <c r="O152" i="7"/>
  <c r="I152" i="7"/>
  <c r="O151" i="7"/>
  <c r="I151" i="7"/>
  <c r="O150" i="7"/>
  <c r="I150" i="7"/>
  <c r="O149" i="7"/>
  <c r="O148" i="7"/>
  <c r="G148" i="7"/>
  <c r="O147" i="7"/>
  <c r="I147" i="7"/>
  <c r="O146" i="7"/>
  <c r="I146" i="7"/>
  <c r="O145" i="7"/>
  <c r="I145" i="7"/>
  <c r="O144" i="7"/>
  <c r="O143" i="7"/>
  <c r="O142" i="7"/>
  <c r="I142" i="7"/>
  <c r="G142" i="7"/>
  <c r="O141" i="7"/>
  <c r="I141" i="7"/>
  <c r="G141" i="7"/>
  <c r="O140" i="7"/>
  <c r="I140" i="7"/>
  <c r="G140" i="7"/>
  <c r="O139" i="7"/>
  <c r="I139" i="7"/>
  <c r="O138" i="7"/>
  <c r="I138" i="7"/>
  <c r="O137" i="7"/>
  <c r="I137" i="7"/>
  <c r="O136" i="7"/>
  <c r="I136" i="7"/>
  <c r="O135" i="7"/>
  <c r="I135" i="7"/>
  <c r="O134" i="7"/>
  <c r="I134" i="7"/>
  <c r="O133" i="7"/>
  <c r="I133" i="7"/>
  <c r="O132" i="7"/>
  <c r="I132" i="7"/>
  <c r="O131" i="7"/>
  <c r="I131" i="7"/>
  <c r="O130" i="7"/>
  <c r="I130" i="7"/>
  <c r="O129" i="7"/>
  <c r="I129" i="7"/>
  <c r="O128" i="7"/>
  <c r="I128" i="7"/>
  <c r="O127" i="7"/>
  <c r="I127" i="7"/>
  <c r="O126" i="7"/>
  <c r="I126" i="7"/>
  <c r="O125" i="7"/>
  <c r="I125" i="7"/>
  <c r="O124" i="7"/>
  <c r="I124" i="7"/>
  <c r="O123" i="7"/>
  <c r="I123" i="7"/>
  <c r="O122" i="7"/>
  <c r="I122" i="7"/>
  <c r="O121" i="7"/>
  <c r="I121" i="7"/>
  <c r="O120" i="7"/>
  <c r="I120" i="7"/>
  <c r="O119" i="7"/>
  <c r="I119" i="7"/>
  <c r="O118" i="7"/>
  <c r="I118" i="7"/>
  <c r="O117" i="7"/>
  <c r="I117" i="7"/>
  <c r="O116" i="7"/>
  <c r="I116" i="7"/>
  <c r="O115" i="7"/>
  <c r="I115" i="7"/>
  <c r="O114" i="7"/>
  <c r="I114" i="7"/>
  <c r="O113" i="7"/>
  <c r="I113" i="7"/>
  <c r="O112" i="7"/>
  <c r="I112" i="7"/>
  <c r="O111" i="7"/>
  <c r="I111" i="7"/>
  <c r="O110" i="7"/>
  <c r="I110" i="7"/>
  <c r="O109" i="7"/>
  <c r="I109" i="7"/>
  <c r="O108" i="7"/>
  <c r="I108" i="7"/>
  <c r="O107" i="7"/>
  <c r="I107" i="7"/>
  <c r="O106" i="7"/>
  <c r="I106" i="7"/>
  <c r="O105" i="7"/>
  <c r="I105" i="7"/>
  <c r="O104" i="7"/>
  <c r="I104" i="7"/>
  <c r="O103" i="7"/>
  <c r="I103" i="7"/>
  <c r="O102" i="7"/>
  <c r="I102" i="7"/>
  <c r="O101" i="7"/>
  <c r="I101" i="7"/>
  <c r="O100" i="7"/>
  <c r="I100" i="7"/>
  <c r="O99" i="7"/>
  <c r="I99" i="7"/>
  <c r="O98" i="7"/>
  <c r="I98" i="7"/>
  <c r="O97" i="7"/>
  <c r="I97" i="7"/>
  <c r="O96" i="7"/>
  <c r="I96" i="7"/>
  <c r="O95" i="7"/>
  <c r="I95" i="7"/>
  <c r="O94" i="7"/>
  <c r="I94" i="7"/>
  <c r="O93" i="7"/>
  <c r="I93" i="7"/>
  <c r="O92" i="7"/>
  <c r="I92" i="7"/>
  <c r="O91" i="7"/>
  <c r="I91" i="7"/>
  <c r="O90" i="7"/>
  <c r="I90" i="7"/>
  <c r="O89" i="7"/>
  <c r="I89" i="7"/>
  <c r="O88" i="7"/>
  <c r="O87" i="7"/>
  <c r="G87" i="7"/>
  <c r="O86" i="7"/>
  <c r="I86" i="7"/>
  <c r="H85" i="7"/>
  <c r="I85" i="7" s="1"/>
  <c r="O84" i="7"/>
  <c r="I84" i="7"/>
  <c r="O83" i="7"/>
  <c r="I83" i="7"/>
  <c r="O82" i="7"/>
  <c r="I82" i="7"/>
  <c r="O81" i="7"/>
  <c r="O80" i="7"/>
  <c r="G80" i="7"/>
  <c r="O79" i="7"/>
  <c r="I79" i="7"/>
  <c r="O78" i="7"/>
  <c r="I78" i="7"/>
  <c r="O77" i="7"/>
  <c r="I77" i="7"/>
  <c r="O76" i="7"/>
  <c r="O75" i="7"/>
  <c r="O74" i="7"/>
  <c r="I74" i="7"/>
  <c r="H73" i="7"/>
  <c r="O73" i="7" s="1"/>
  <c r="O72" i="7"/>
  <c r="I72" i="7"/>
  <c r="O71" i="7"/>
  <c r="I71" i="7"/>
  <c r="O70" i="7"/>
  <c r="I70" i="7"/>
  <c r="O69" i="7"/>
  <c r="I69" i="7"/>
  <c r="O68" i="7"/>
  <c r="I68" i="7"/>
  <c r="H67" i="7"/>
  <c r="O67" i="7" s="1"/>
  <c r="O66" i="7"/>
  <c r="I66" i="7"/>
  <c r="H65" i="7"/>
  <c r="I65" i="7" s="1"/>
  <c r="O64" i="7"/>
  <c r="I64" i="7"/>
  <c r="O63" i="7"/>
  <c r="I63" i="7"/>
  <c r="O62" i="7"/>
  <c r="I62" i="7"/>
  <c r="O61" i="7"/>
  <c r="I61" i="7"/>
  <c r="O60" i="7"/>
  <c r="I60" i="7"/>
  <c r="O59" i="7"/>
  <c r="I59" i="7"/>
  <c r="O58" i="7"/>
  <c r="I58" i="7"/>
  <c r="O57" i="7"/>
  <c r="I57" i="7"/>
  <c r="O56" i="7"/>
  <c r="I56" i="7"/>
  <c r="O55" i="7"/>
  <c r="I55" i="7"/>
  <c r="O54" i="7"/>
  <c r="I54" i="7"/>
  <c r="O53" i="7"/>
  <c r="I53" i="7"/>
  <c r="O52" i="7"/>
  <c r="I52" i="7"/>
  <c r="O51" i="7"/>
  <c r="I51" i="7"/>
  <c r="O50" i="7"/>
  <c r="I50" i="7"/>
  <c r="O49" i="7"/>
  <c r="I49" i="7"/>
  <c r="O48" i="7"/>
  <c r="I48" i="7"/>
  <c r="O47" i="7"/>
  <c r="I47" i="7"/>
  <c r="O46" i="7"/>
  <c r="I46" i="7"/>
  <c r="O45" i="7"/>
  <c r="I45" i="7"/>
  <c r="O44" i="7"/>
  <c r="I44" i="7"/>
  <c r="O43" i="7"/>
  <c r="I43" i="7"/>
  <c r="O42" i="7"/>
  <c r="I42" i="7"/>
  <c r="O41" i="7"/>
  <c r="I41" i="7"/>
  <c r="O40" i="7"/>
  <c r="I40" i="7"/>
  <c r="O39" i="7"/>
  <c r="I39" i="7"/>
  <c r="O38" i="7"/>
  <c r="I38" i="7"/>
  <c r="O37" i="7"/>
  <c r="I37" i="7"/>
  <c r="O36" i="7"/>
  <c r="I36" i="7"/>
  <c r="O35" i="7"/>
  <c r="I35" i="7"/>
  <c r="O34" i="7"/>
  <c r="I34" i="7"/>
  <c r="O33" i="7"/>
  <c r="I33" i="7"/>
  <c r="O32" i="7"/>
  <c r="I32" i="7"/>
  <c r="O31" i="7"/>
  <c r="I31" i="7"/>
  <c r="O30" i="7"/>
  <c r="I30" i="7"/>
  <c r="O29" i="7"/>
  <c r="I29" i="7"/>
  <c r="O28" i="7"/>
  <c r="I28" i="7"/>
  <c r="O27" i="7"/>
  <c r="I27" i="7"/>
  <c r="O26" i="7"/>
  <c r="I26" i="7"/>
  <c r="O25" i="7"/>
  <c r="I25" i="7"/>
  <c r="O24" i="7"/>
  <c r="I24" i="7"/>
  <c r="O23" i="7"/>
  <c r="I23" i="7"/>
  <c r="O22" i="7"/>
  <c r="I22" i="7"/>
  <c r="O21" i="7"/>
  <c r="I21" i="7"/>
  <c r="O20" i="7"/>
  <c r="I20" i="7"/>
  <c r="O19" i="7"/>
  <c r="I19" i="7"/>
  <c r="O18" i="7"/>
  <c r="I18" i="7"/>
  <c r="O17" i="7"/>
  <c r="I17" i="7"/>
  <c r="O16" i="7"/>
  <c r="I16" i="7"/>
  <c r="O15" i="7"/>
  <c r="I15" i="7"/>
  <c r="O14" i="7"/>
  <c r="I14" i="7"/>
  <c r="O13" i="7"/>
  <c r="I13" i="7"/>
  <c r="L142" i="4"/>
  <c r="O202" i="7" l="1"/>
  <c r="O229" i="7"/>
  <c r="I291" i="7"/>
  <c r="I283" i="7"/>
  <c r="I36" i="8"/>
  <c r="I325" i="7"/>
  <c r="O65" i="7"/>
  <c r="I67" i="7"/>
  <c r="O85" i="7"/>
  <c r="G143" i="7"/>
  <c r="G342" i="7" s="1"/>
  <c r="O154" i="7"/>
  <c r="O211" i="7"/>
  <c r="O180" i="7"/>
  <c r="I330" i="7"/>
  <c r="O326" i="7"/>
  <c r="I328" i="7"/>
  <c r="I316" i="7"/>
  <c r="O155" i="7"/>
  <c r="O163" i="7"/>
  <c r="O262" i="7"/>
  <c r="O271" i="7"/>
  <c r="I332" i="7"/>
  <c r="O338" i="7"/>
  <c r="T35" i="8"/>
  <c r="I164" i="7"/>
  <c r="I168" i="7"/>
  <c r="I267" i="7"/>
  <c r="I290" i="7"/>
  <c r="O333" i="7"/>
  <c r="I337" i="7"/>
  <c r="J36" i="8"/>
  <c r="I153" i="7"/>
  <c r="O317" i="7"/>
  <c r="O329" i="7"/>
  <c r="O193" i="7"/>
  <c r="O318" i="7"/>
  <c r="O339" i="7"/>
  <c r="I73" i="7"/>
  <c r="I165" i="7"/>
  <c r="I298" i="7"/>
  <c r="I324" i="7"/>
  <c r="I331" i="7"/>
  <c r="I340" i="7"/>
  <c r="I71" i="4"/>
  <c r="I342" i="7" l="1"/>
  <c r="I117" i="6"/>
  <c r="I116" i="6"/>
  <c r="I115" i="6"/>
  <c r="I114" i="6"/>
  <c r="I113" i="6"/>
  <c r="I112" i="6"/>
  <c r="I111" i="6"/>
  <c r="I110" i="6"/>
  <c r="I109" i="6"/>
  <c r="I108" i="6"/>
  <c r="I107" i="6"/>
  <c r="I106" i="6"/>
  <c r="I105" i="6"/>
  <c r="I104" i="6"/>
  <c r="I103" i="6"/>
  <c r="I102" i="6"/>
  <c r="I101" i="6"/>
  <c r="I100" i="6"/>
  <c r="I99" i="6"/>
  <c r="I98" i="6"/>
  <c r="I97" i="6"/>
  <c r="I96" i="6"/>
  <c r="I95" i="6"/>
  <c r="I94" i="6"/>
  <c r="I93" i="6"/>
  <c r="I92" i="6"/>
  <c r="I91" i="6"/>
  <c r="I90" i="6"/>
  <c r="I89" i="6"/>
  <c r="I88" i="6"/>
  <c r="I87" i="6"/>
  <c r="I86" i="6"/>
  <c r="I85" i="6"/>
  <c r="I84" i="6"/>
  <c r="I83" i="6"/>
  <c r="I82" i="6"/>
  <c r="I81" i="6"/>
  <c r="I80" i="6"/>
  <c r="I79" i="6"/>
  <c r="I78" i="6"/>
  <c r="I77" i="6"/>
  <c r="I76" i="6"/>
  <c r="I75" i="6"/>
  <c r="I74"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6" i="6"/>
  <c r="I25" i="6"/>
  <c r="I24" i="6"/>
  <c r="I23" i="6"/>
  <c r="I22" i="6"/>
  <c r="I21" i="6"/>
  <c r="I20" i="6"/>
  <c r="I19" i="6"/>
  <c r="I18" i="6"/>
  <c r="I17" i="6"/>
  <c r="I16" i="6"/>
  <c r="I15" i="6"/>
  <c r="I14" i="6"/>
  <c r="I13" i="6"/>
  <c r="I12" i="6"/>
  <c r="I11" i="6"/>
  <c r="I10" i="6"/>
  <c r="I9" i="6"/>
  <c r="I8" i="6"/>
  <c r="I7" i="6"/>
  <c r="I6" i="6"/>
  <c r="I5" i="6"/>
  <c r="I58" i="5"/>
  <c r="I59" i="5"/>
  <c r="I60" i="5"/>
  <c r="I192" i="5" l="1"/>
  <c r="I218" i="5"/>
  <c r="I217" i="5"/>
  <c r="I216" i="5"/>
  <c r="I215" i="5"/>
  <c r="I214" i="5"/>
  <c r="I213" i="5"/>
  <c r="I212" i="5"/>
  <c r="I211" i="5"/>
  <c r="I210" i="5"/>
  <c r="I209" i="5"/>
  <c r="I208" i="5"/>
  <c r="I207" i="5"/>
  <c r="I206" i="5"/>
  <c r="I205" i="5"/>
  <c r="I191" i="5"/>
  <c r="I190" i="5"/>
  <c r="I189" i="5"/>
  <c r="I188" i="5"/>
  <c r="I187" i="5"/>
  <c r="I186" i="5"/>
  <c r="I185" i="5"/>
  <c r="I184" i="5"/>
  <c r="I183" i="5"/>
  <c r="I182" i="5"/>
  <c r="I181" i="5"/>
  <c r="I180" i="5"/>
  <c r="I179" i="5"/>
  <c r="I178" i="5"/>
  <c r="I177" i="5"/>
  <c r="I176" i="5"/>
  <c r="I175" i="5"/>
  <c r="I174" i="5"/>
  <c r="I173" i="5"/>
  <c r="I172" i="5"/>
  <c r="I171" i="5"/>
  <c r="I170" i="5"/>
  <c r="I169" i="5"/>
  <c r="I168" i="5"/>
  <c r="I167" i="5"/>
  <c r="I166" i="5"/>
  <c r="I165" i="5"/>
  <c r="I164" i="5"/>
  <c r="I163" i="5"/>
  <c r="I162" i="5"/>
  <c r="I161" i="5"/>
  <c r="I160" i="5"/>
  <c r="I159" i="5"/>
  <c r="I158" i="5"/>
  <c r="I157" i="5"/>
  <c r="I156" i="5"/>
  <c r="I155" i="5"/>
  <c r="I154" i="5"/>
  <c r="I153" i="5"/>
  <c r="I152" i="5"/>
  <c r="I151" i="5"/>
  <c r="I150" i="5"/>
  <c r="I149" i="5"/>
  <c r="I148" i="5"/>
  <c r="I147" i="5"/>
  <c r="I146" i="5"/>
  <c r="I145" i="5"/>
  <c r="I144" i="5"/>
  <c r="I143" i="5"/>
  <c r="I142" i="5"/>
  <c r="I141" i="5"/>
  <c r="I140" i="5"/>
  <c r="I139" i="5"/>
  <c r="I138" i="5"/>
  <c r="I137" i="5"/>
  <c r="I136" i="5"/>
  <c r="I135" i="5"/>
  <c r="I134" i="5"/>
  <c r="I133" i="5"/>
  <c r="I132" i="5"/>
  <c r="I131" i="5"/>
  <c r="I130" i="5"/>
  <c r="I129" i="5"/>
  <c r="I128" i="5"/>
  <c r="I127" i="5"/>
  <c r="I126" i="5"/>
  <c r="I125" i="5"/>
  <c r="I124" i="5"/>
  <c r="I123" i="5"/>
  <c r="I122" i="5"/>
  <c r="I121" i="5"/>
  <c r="I120" i="5"/>
  <c r="I119" i="5"/>
  <c r="I118" i="5"/>
  <c r="I117" i="5"/>
  <c r="I116" i="5"/>
  <c r="I115" i="5"/>
  <c r="I114" i="5"/>
  <c r="I113" i="5"/>
  <c r="I112" i="5"/>
  <c r="I111" i="5"/>
  <c r="I110" i="5"/>
  <c r="I109" i="5"/>
  <c r="I108" i="5"/>
  <c r="I107" i="5"/>
  <c r="I106" i="5"/>
  <c r="I105" i="5"/>
  <c r="I104" i="5"/>
  <c r="I103" i="5"/>
  <c r="I102" i="5"/>
  <c r="I97" i="5"/>
  <c r="I96" i="5"/>
  <c r="I95" i="5"/>
  <c r="I94" i="5"/>
  <c r="I93" i="5"/>
  <c r="I92" i="5"/>
  <c r="I91" i="5"/>
  <c r="I90" i="5"/>
  <c r="I89" i="5"/>
  <c r="I88" i="5"/>
  <c r="I87" i="5"/>
  <c r="I86" i="5"/>
  <c r="I85" i="5"/>
  <c r="I84" i="5"/>
  <c r="I83" i="5"/>
  <c r="I63" i="5"/>
  <c r="I62" i="5"/>
  <c r="I61" i="5"/>
  <c r="I57" i="5"/>
  <c r="I56" i="5"/>
  <c r="I55" i="5"/>
  <c r="I54" i="5"/>
  <c r="I53" i="5"/>
  <c r="I52" i="5"/>
  <c r="I51" i="5"/>
  <c r="I50" i="5"/>
  <c r="I49" i="5"/>
  <c r="I48" i="5"/>
  <c r="I47" i="5"/>
  <c r="I46" i="5"/>
  <c r="I45" i="5"/>
  <c r="I24" i="5"/>
  <c r="I23" i="5"/>
  <c r="I22" i="5"/>
  <c r="I21" i="5"/>
  <c r="I19" i="5"/>
  <c r="I16" i="5"/>
  <c r="I15" i="5"/>
  <c r="I14" i="5"/>
  <c r="I13" i="5"/>
  <c r="I12" i="5"/>
  <c r="I219" i="5" l="1"/>
  <c r="I203" i="5"/>
  <c r="I193" i="5"/>
  <c r="I8" i="4"/>
  <c r="I19" i="4" l="1"/>
  <c r="H344" i="3" l="1"/>
  <c r="H345" i="3"/>
  <c r="H346" i="3"/>
  <c r="H347" i="3"/>
  <c r="H343" i="3"/>
  <c r="H336" i="3"/>
  <c r="H337" i="3"/>
  <c r="H338" i="3"/>
  <c r="H339" i="3"/>
  <c r="H335" i="3"/>
  <c r="H333" i="3"/>
  <c r="H332" i="3"/>
  <c r="H331" i="3"/>
  <c r="H325" i="3"/>
  <c r="H324" i="3"/>
  <c r="H323" i="3"/>
  <c r="H305" i="3"/>
  <c r="H278" i="3"/>
  <c r="H290" i="3"/>
  <c r="H298" i="3"/>
  <c r="H297" i="3"/>
  <c r="H274" i="3"/>
  <c r="H269" i="3"/>
  <c r="H207" i="3"/>
  <c r="H216" i="3"/>
  <c r="H234" i="3"/>
  <c r="H202" i="3"/>
  <c r="H201" i="3"/>
  <c r="H199" i="3"/>
  <c r="H198" i="3"/>
  <c r="H197" i="3"/>
  <c r="I135" i="3"/>
  <c r="I134" i="3"/>
  <c r="H170" i="3"/>
  <c r="H168" i="3"/>
  <c r="H167" i="3"/>
  <c r="I167" i="3" s="1"/>
  <c r="H166" i="3"/>
  <c r="H165" i="3"/>
  <c r="H157" i="3"/>
  <c r="H156" i="3"/>
  <c r="H155" i="3"/>
  <c r="H154" i="3"/>
  <c r="H153" i="3"/>
  <c r="H152" i="3"/>
  <c r="I79" i="3"/>
  <c r="I13" i="3"/>
  <c r="AA118" i="4" l="1"/>
  <c r="Z118" i="4"/>
  <c r="Y118" i="4"/>
  <c r="X118" i="4"/>
  <c r="W118" i="4"/>
  <c r="V118" i="4"/>
  <c r="U117" i="4"/>
  <c r="U116" i="4"/>
  <c r="U115" i="4"/>
  <c r="U114" i="4"/>
  <c r="U113" i="4"/>
  <c r="U112" i="4"/>
  <c r="U111" i="4"/>
  <c r="U110" i="4"/>
  <c r="U109" i="4"/>
  <c r="U108" i="4"/>
  <c r="U107" i="4"/>
  <c r="U106" i="4"/>
  <c r="U105" i="4"/>
  <c r="U104" i="4"/>
  <c r="U103" i="4"/>
  <c r="U102" i="4"/>
  <c r="U101" i="4"/>
  <c r="U100" i="4"/>
  <c r="U99" i="4"/>
  <c r="U98" i="4"/>
  <c r="U97" i="4"/>
  <c r="U96" i="4"/>
  <c r="U95" i="4"/>
  <c r="U94" i="4"/>
  <c r="U93" i="4"/>
  <c r="U92" i="4"/>
  <c r="U91" i="4"/>
  <c r="U90" i="4"/>
  <c r="U89" i="4"/>
  <c r="U88" i="4"/>
  <c r="U87" i="4"/>
  <c r="U86" i="4"/>
  <c r="U85" i="4"/>
  <c r="U84" i="4"/>
  <c r="U83" i="4"/>
  <c r="U82" i="4"/>
  <c r="U81" i="4"/>
  <c r="U80" i="4"/>
  <c r="U79" i="4"/>
  <c r="U78" i="4"/>
  <c r="U133" i="4"/>
  <c r="U77" i="4"/>
  <c r="U76" i="4"/>
  <c r="U75" i="4"/>
  <c r="U74" i="4"/>
  <c r="U73" i="4"/>
  <c r="U72" i="4"/>
  <c r="U71" i="4"/>
  <c r="U132" i="4"/>
  <c r="U131" i="4"/>
  <c r="U130" i="4"/>
  <c r="U129" i="4"/>
  <c r="U128" i="4"/>
  <c r="U127" i="4"/>
  <c r="U70" i="4"/>
  <c r="U69" i="4"/>
  <c r="U68" i="4"/>
  <c r="U67" i="4"/>
  <c r="U66" i="4"/>
  <c r="U65" i="4"/>
  <c r="U64" i="4"/>
  <c r="U63" i="4"/>
  <c r="U62" i="4"/>
  <c r="U61" i="4"/>
  <c r="U60" i="4"/>
  <c r="U58" i="4"/>
  <c r="U57" i="4"/>
  <c r="U56" i="4"/>
  <c r="U55" i="4"/>
  <c r="U54" i="4"/>
  <c r="U53" i="4"/>
  <c r="U52" i="4"/>
  <c r="U126" i="4"/>
  <c r="U125" i="4"/>
  <c r="U51" i="4"/>
  <c r="U50" i="4"/>
  <c r="U49" i="4"/>
  <c r="U48" i="4"/>
  <c r="U47" i="4"/>
  <c r="U46" i="4"/>
  <c r="U45" i="4"/>
  <c r="U44" i="4"/>
  <c r="U43" i="4"/>
  <c r="U42" i="4"/>
  <c r="U41" i="4"/>
  <c r="U40" i="4"/>
  <c r="U39" i="4"/>
  <c r="U38" i="4"/>
  <c r="U37" i="4"/>
  <c r="U124" i="4"/>
  <c r="U36" i="4"/>
  <c r="U35" i="4"/>
  <c r="U34" i="4"/>
  <c r="U33" i="4"/>
  <c r="U32" i="4"/>
  <c r="U31" i="4"/>
  <c r="U30" i="4"/>
  <c r="U29" i="4"/>
  <c r="U28" i="4"/>
  <c r="U27" i="4"/>
  <c r="U26" i="4"/>
  <c r="U25" i="4"/>
  <c r="U24" i="4"/>
  <c r="U23" i="4"/>
  <c r="U22" i="4"/>
  <c r="U21" i="4"/>
  <c r="U20" i="4"/>
  <c r="U19" i="4"/>
  <c r="U18" i="4"/>
  <c r="U17" i="4"/>
  <c r="U123" i="4"/>
  <c r="U16" i="4"/>
  <c r="U15" i="4"/>
  <c r="U122" i="4"/>
  <c r="U14" i="4"/>
  <c r="U13" i="4"/>
  <c r="U12" i="4"/>
  <c r="U11" i="4"/>
  <c r="U10" i="4"/>
  <c r="U9" i="4"/>
  <c r="U8" i="4"/>
  <c r="U118" i="4" l="1"/>
  <c r="I134" i="4"/>
  <c r="I133" i="4"/>
  <c r="I132" i="4"/>
  <c r="I131" i="4"/>
  <c r="I130" i="4"/>
  <c r="I129" i="4"/>
  <c r="I128" i="4"/>
  <c r="I127" i="4"/>
  <c r="I126" i="4"/>
  <c r="I125" i="4"/>
  <c r="I124" i="4"/>
  <c r="I123" i="4"/>
  <c r="I122" i="4"/>
  <c r="I117" i="4"/>
  <c r="I116" i="4"/>
  <c r="I115" i="4"/>
  <c r="I114" i="4"/>
  <c r="I113" i="4"/>
  <c r="I112" i="4"/>
  <c r="I111" i="4"/>
  <c r="I110" i="4"/>
  <c r="I109" i="4"/>
  <c r="I108" i="4"/>
  <c r="I107" i="4"/>
  <c r="I106" i="4"/>
  <c r="I105" i="4"/>
  <c r="I104" i="4"/>
  <c r="I103" i="4"/>
  <c r="I102" i="4"/>
  <c r="I101" i="4"/>
  <c r="I100" i="4"/>
  <c r="I99" i="4"/>
  <c r="I98" i="4"/>
  <c r="I97" i="4"/>
  <c r="I96" i="4"/>
  <c r="I95" i="4"/>
  <c r="I94" i="4"/>
  <c r="I93" i="4"/>
  <c r="I92" i="4"/>
  <c r="I91" i="4"/>
  <c r="I90" i="4"/>
  <c r="I89" i="4"/>
  <c r="I88" i="4"/>
  <c r="I87" i="4"/>
  <c r="I86" i="4"/>
  <c r="I85" i="4"/>
  <c r="I84" i="4"/>
  <c r="I83" i="4"/>
  <c r="I82" i="4"/>
  <c r="I81" i="4"/>
  <c r="I80" i="4"/>
  <c r="I79" i="4"/>
  <c r="I78" i="4"/>
  <c r="I77" i="4"/>
  <c r="I76" i="4"/>
  <c r="I75" i="4"/>
  <c r="I74" i="4"/>
  <c r="I73" i="4"/>
  <c r="I72" i="4"/>
  <c r="I70" i="4"/>
  <c r="I69" i="4"/>
  <c r="I68" i="4"/>
  <c r="I67" i="4"/>
  <c r="I66" i="4"/>
  <c r="I65" i="4"/>
  <c r="I64" i="4"/>
  <c r="I63" i="4"/>
  <c r="I62" i="4"/>
  <c r="I61" i="4"/>
  <c r="I60" i="4"/>
  <c r="I59" i="4"/>
  <c r="I58" i="4"/>
  <c r="I57" i="4"/>
  <c r="I56" i="4"/>
  <c r="I55" i="4"/>
  <c r="I54" i="4"/>
  <c r="I53" i="4"/>
  <c r="I52" i="4"/>
  <c r="I51" i="4"/>
  <c r="I50" i="4"/>
  <c r="I49" i="4"/>
  <c r="I48" i="4"/>
  <c r="I47" i="4"/>
  <c r="I46" i="4"/>
  <c r="I45" i="4"/>
  <c r="I44" i="4"/>
  <c r="I43" i="4"/>
  <c r="I42" i="4"/>
  <c r="I41" i="4"/>
  <c r="I40" i="4"/>
  <c r="I39" i="4"/>
  <c r="I38" i="4"/>
  <c r="I37" i="4"/>
  <c r="I36" i="4"/>
  <c r="I35" i="4"/>
  <c r="I34" i="4"/>
  <c r="I33" i="4"/>
  <c r="I32" i="4"/>
  <c r="I31" i="4"/>
  <c r="I30" i="4"/>
  <c r="I29" i="4"/>
  <c r="I28" i="4"/>
  <c r="I27" i="4"/>
  <c r="I26" i="4"/>
  <c r="I25" i="4"/>
  <c r="I24" i="4"/>
  <c r="I23" i="4"/>
  <c r="I22" i="4"/>
  <c r="I21" i="4"/>
  <c r="I20" i="4"/>
  <c r="I18" i="4"/>
  <c r="I17" i="4"/>
  <c r="I16" i="4"/>
  <c r="I15" i="4"/>
  <c r="I14" i="4"/>
  <c r="I13" i="4"/>
  <c r="I12" i="4"/>
  <c r="I11" i="4"/>
  <c r="I10" i="4"/>
  <c r="I9" i="4"/>
  <c r="I135" i="4" l="1"/>
  <c r="I118" i="4"/>
  <c r="I335" i="3"/>
  <c r="I14" i="3"/>
  <c r="I15" i="3"/>
  <c r="I16" i="3"/>
  <c r="I17" i="3"/>
  <c r="I18" i="3"/>
  <c r="I19" i="3"/>
  <c r="I20" i="3"/>
  <c r="I21" i="3"/>
  <c r="I22" i="3"/>
  <c r="I23" i="3"/>
  <c r="I24" i="3"/>
  <c r="I25" i="3"/>
  <c r="I26" i="3"/>
  <c r="I27" i="3"/>
  <c r="I28" i="3"/>
  <c r="I29" i="3"/>
  <c r="I30" i="3"/>
  <c r="I31" i="3"/>
  <c r="I32" i="3"/>
  <c r="I33" i="3"/>
  <c r="I34" i="3"/>
  <c r="I35" i="3"/>
  <c r="I36" i="3"/>
  <c r="I37" i="3"/>
  <c r="I38" i="3"/>
  <c r="I39" i="3"/>
  <c r="I40" i="3"/>
  <c r="I41" i="3"/>
  <c r="I42" i="3"/>
  <c r="I43" i="3"/>
  <c r="I44" i="3"/>
  <c r="I45" i="3"/>
  <c r="I46" i="3"/>
  <c r="I47" i="3"/>
  <c r="I48" i="3"/>
  <c r="I49" i="3"/>
  <c r="I50" i="3"/>
  <c r="I51" i="3"/>
  <c r="I52" i="3"/>
  <c r="I53" i="3"/>
  <c r="I54" i="3"/>
  <c r="I55" i="3"/>
  <c r="I56" i="3"/>
  <c r="I57" i="3"/>
  <c r="I58" i="3"/>
  <c r="I59" i="3"/>
  <c r="I60" i="3"/>
  <c r="I61" i="3"/>
  <c r="I62" i="3"/>
  <c r="I63" i="3"/>
  <c r="I64" i="3"/>
  <c r="I65" i="3"/>
  <c r="I66" i="3"/>
  <c r="I67" i="3"/>
  <c r="I68" i="3"/>
  <c r="I69" i="3"/>
  <c r="I70" i="3"/>
  <c r="I71" i="3"/>
  <c r="I72" i="3"/>
  <c r="I73" i="3"/>
  <c r="I74" i="3"/>
  <c r="I75" i="3"/>
  <c r="I77" i="3"/>
  <c r="I78" i="3"/>
  <c r="I80" i="3"/>
  <c r="I82" i="3"/>
  <c r="I83" i="3"/>
  <c r="I84" i="3"/>
  <c r="I85" i="3"/>
  <c r="I86" i="3"/>
  <c r="I87"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6" i="3"/>
  <c r="I137" i="3"/>
  <c r="I138" i="3"/>
  <c r="I139" i="3"/>
  <c r="I140" i="3"/>
  <c r="I141" i="3"/>
  <c r="I142" i="3"/>
  <c r="I143" i="3"/>
  <c r="I144" i="3"/>
  <c r="I147" i="3"/>
  <c r="I148" i="3"/>
  <c r="I149" i="3"/>
  <c r="I151" i="3"/>
  <c r="I152" i="3"/>
  <c r="I153" i="3"/>
  <c r="I154" i="3"/>
  <c r="I155" i="3"/>
  <c r="I156" i="3"/>
  <c r="I157" i="3"/>
  <c r="I158" i="3"/>
  <c r="I159" i="3"/>
  <c r="I160" i="3"/>
  <c r="I161" i="3"/>
  <c r="I162" i="3"/>
  <c r="I163" i="3"/>
  <c r="I164" i="3"/>
  <c r="I165" i="3"/>
  <c r="I166" i="3"/>
  <c r="I168" i="3"/>
  <c r="I169" i="3"/>
  <c r="I170" i="3"/>
  <c r="I171" i="3"/>
  <c r="I172" i="3"/>
  <c r="I173" i="3"/>
  <c r="I174" i="3"/>
  <c r="I176" i="3"/>
  <c r="I177" i="3"/>
  <c r="I178" i="3"/>
  <c r="I179" i="3"/>
  <c r="I180" i="3"/>
  <c r="I181" i="3"/>
  <c r="I182" i="3"/>
  <c r="I183" i="3"/>
  <c r="I184" i="3"/>
  <c r="I185" i="3"/>
  <c r="I186" i="3"/>
  <c r="I189" i="3"/>
  <c r="I190" i="3"/>
  <c r="I191" i="3"/>
  <c r="I192" i="3"/>
  <c r="I193" i="3"/>
  <c r="I194" i="3"/>
  <c r="I197" i="3"/>
  <c r="I198" i="3"/>
  <c r="I199" i="3"/>
  <c r="I200" i="3"/>
  <c r="I201" i="3"/>
  <c r="I202" i="3"/>
  <c r="I204" i="3"/>
  <c r="I205" i="3"/>
  <c r="I206" i="3"/>
  <c r="I207" i="3"/>
  <c r="I208" i="3"/>
  <c r="I209" i="3"/>
  <c r="I210" i="3"/>
  <c r="I211" i="3"/>
  <c r="I212" i="3"/>
  <c r="I213" i="3"/>
  <c r="I214" i="3"/>
  <c r="I215" i="3"/>
  <c r="I216" i="3"/>
  <c r="I217" i="3"/>
  <c r="I218" i="3"/>
  <c r="I219" i="3"/>
  <c r="I220" i="3"/>
  <c r="I221" i="3"/>
  <c r="I222" i="3"/>
  <c r="I223" i="3"/>
  <c r="I224" i="3"/>
  <c r="I225" i="3"/>
  <c r="I226" i="3"/>
  <c r="I227" i="3"/>
  <c r="I228" i="3"/>
  <c r="I229" i="3"/>
  <c r="I230" i="3"/>
  <c r="I231" i="3"/>
  <c r="I232" i="3"/>
  <c r="I233" i="3"/>
  <c r="I234" i="3"/>
  <c r="I237" i="3"/>
  <c r="I238" i="3"/>
  <c r="I239" i="3"/>
  <c r="I240" i="3"/>
  <c r="I241" i="3"/>
  <c r="I242" i="3"/>
  <c r="I243" i="3"/>
  <c r="I244" i="3"/>
  <c r="I245" i="3"/>
  <c r="I246" i="3"/>
  <c r="I247" i="3"/>
  <c r="I248" i="3"/>
  <c r="I249" i="3"/>
  <c r="I250" i="3"/>
  <c r="I251" i="3"/>
  <c r="I252" i="3"/>
  <c r="I253" i="3"/>
  <c r="I254" i="3"/>
  <c r="I255" i="3"/>
  <c r="I256" i="3"/>
  <c r="I257" i="3"/>
  <c r="I258" i="3"/>
  <c r="I259" i="3"/>
  <c r="I260" i="3"/>
  <c r="I261" i="3"/>
  <c r="I264" i="3"/>
  <c r="I265" i="3"/>
  <c r="I266" i="3"/>
  <c r="I267" i="3"/>
  <c r="I268" i="3"/>
  <c r="I269" i="3"/>
  <c r="I270" i="3"/>
  <c r="I271" i="3"/>
  <c r="I272" i="3"/>
  <c r="I273" i="3"/>
  <c r="I274" i="3"/>
  <c r="I275" i="3"/>
  <c r="I276" i="3"/>
  <c r="I277" i="3"/>
  <c r="I278" i="3"/>
  <c r="I279" i="3"/>
  <c r="I280" i="3"/>
  <c r="I281" i="3"/>
  <c r="I282" i="3"/>
  <c r="I283" i="3"/>
  <c r="I284" i="3"/>
  <c r="I285" i="3"/>
  <c r="I286" i="3"/>
  <c r="I287" i="3"/>
  <c r="I288" i="3"/>
  <c r="I289" i="3"/>
  <c r="I290" i="3"/>
  <c r="I291" i="3"/>
  <c r="I292" i="3"/>
  <c r="I293" i="3"/>
  <c r="I294" i="3"/>
  <c r="I295" i="3"/>
  <c r="I296" i="3"/>
  <c r="I297" i="3"/>
  <c r="I298" i="3"/>
  <c r="I299" i="3"/>
  <c r="I300" i="3"/>
  <c r="I301" i="3"/>
  <c r="I302" i="3"/>
  <c r="I303" i="3"/>
  <c r="I304" i="3"/>
  <c r="I305" i="3"/>
  <c r="I306" i="3"/>
  <c r="I307" i="3"/>
  <c r="I310" i="3"/>
  <c r="I311" i="3"/>
  <c r="I312" i="3"/>
  <c r="I313" i="3"/>
  <c r="I314" i="3"/>
  <c r="I315" i="3"/>
  <c r="I316" i="3"/>
  <c r="I317" i="3"/>
  <c r="I318" i="3"/>
  <c r="I319" i="3"/>
  <c r="I320" i="3"/>
  <c r="I321" i="3"/>
  <c r="I322" i="3"/>
  <c r="I323" i="3"/>
  <c r="I324" i="3"/>
  <c r="I325" i="3"/>
  <c r="I328" i="3"/>
  <c r="I329" i="3"/>
  <c r="I330" i="3"/>
  <c r="I331" i="3"/>
  <c r="I332" i="3"/>
  <c r="I333" i="3"/>
  <c r="I334" i="3"/>
  <c r="I336" i="3"/>
  <c r="I337" i="3"/>
  <c r="I338" i="3"/>
  <c r="I339" i="3"/>
  <c r="I340" i="3"/>
  <c r="I341" i="3"/>
  <c r="I342" i="3"/>
  <c r="I343" i="3"/>
  <c r="I344" i="3"/>
  <c r="I345" i="3"/>
  <c r="I346" i="3"/>
  <c r="I347" i="3"/>
  <c r="I17" i="1"/>
  <c r="I16" i="1"/>
  <c r="I10" i="1"/>
  <c r="I11" i="1"/>
  <c r="I12" i="1"/>
  <c r="I13" i="1"/>
  <c r="I14" i="1"/>
  <c r="I15"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9" i="1"/>
  <c r="J138" i="1"/>
  <c r="K138" i="1"/>
  <c r="L138" i="1"/>
  <c r="M138" i="1"/>
  <c r="N138" i="1"/>
  <c r="O138" i="1"/>
  <c r="J160" i="2"/>
  <c r="K160" i="2"/>
  <c r="L160" i="2"/>
  <c r="M160" i="2"/>
  <c r="I150" i="3" l="1"/>
  <c r="I348" i="3"/>
  <c r="I262" i="3"/>
  <c r="I203" i="3"/>
  <c r="I326" i="3"/>
  <c r="I308" i="3"/>
  <c r="I195" i="3"/>
  <c r="I235" i="3"/>
  <c r="I145" i="3"/>
  <c r="I88" i="3"/>
  <c r="I187" i="3"/>
  <c r="I81" i="3"/>
  <c r="I175" i="3"/>
  <c r="I76" i="3"/>
  <c r="I136" i="4"/>
  <c r="I115" i="2"/>
  <c r="J348" i="3"/>
  <c r="K348" i="3"/>
  <c r="L348" i="3"/>
  <c r="M348" i="3"/>
  <c r="L355" i="3" s="1"/>
  <c r="O348" i="3"/>
  <c r="O347" i="3"/>
  <c r="O346" i="3"/>
  <c r="O345" i="3"/>
  <c r="O344" i="3"/>
  <c r="O343" i="3"/>
  <c r="O342" i="3"/>
  <c r="O341" i="3"/>
  <c r="O340" i="3"/>
  <c r="O339" i="3"/>
  <c r="O338" i="3"/>
  <c r="O337" i="3"/>
  <c r="O336" i="3"/>
  <c r="O335" i="3"/>
  <c r="O334" i="3"/>
  <c r="O333" i="3"/>
  <c r="O332" i="3"/>
  <c r="O331" i="3"/>
  <c r="O330" i="3"/>
  <c r="O329" i="3"/>
  <c r="O328" i="3"/>
  <c r="O327" i="3"/>
  <c r="O326" i="3"/>
  <c r="O325" i="3"/>
  <c r="O324" i="3"/>
  <c r="O323" i="3"/>
  <c r="O322" i="3"/>
  <c r="O321" i="3"/>
  <c r="O320" i="3"/>
  <c r="O319" i="3"/>
  <c r="O318" i="3"/>
  <c r="O317" i="3"/>
  <c r="O316" i="3"/>
  <c r="O315" i="3"/>
  <c r="O314" i="3"/>
  <c r="O313" i="3"/>
  <c r="O312" i="3"/>
  <c r="O311" i="3"/>
  <c r="O310" i="3"/>
  <c r="O309" i="3"/>
  <c r="O308" i="3"/>
  <c r="O307" i="3"/>
  <c r="O306" i="3"/>
  <c r="O305" i="3"/>
  <c r="O304" i="3"/>
  <c r="O303" i="3"/>
  <c r="O302" i="3"/>
  <c r="O301" i="3"/>
  <c r="O300" i="3"/>
  <c r="O299" i="3"/>
  <c r="O298" i="3"/>
  <c r="O297" i="3"/>
  <c r="O296" i="3"/>
  <c r="O295" i="3"/>
  <c r="O294" i="3"/>
  <c r="O293" i="3"/>
  <c r="O292" i="3"/>
  <c r="O291" i="3"/>
  <c r="O290" i="3"/>
  <c r="O289" i="3"/>
  <c r="O288" i="3"/>
  <c r="O287" i="3"/>
  <c r="O286" i="3"/>
  <c r="O285" i="3"/>
  <c r="O284" i="3"/>
  <c r="O283" i="3"/>
  <c r="O282" i="3"/>
  <c r="O281" i="3"/>
  <c r="O280" i="3"/>
  <c r="O279" i="3"/>
  <c r="O278" i="3"/>
  <c r="O277" i="3"/>
  <c r="O276" i="3"/>
  <c r="O275" i="3"/>
  <c r="O274" i="3"/>
  <c r="O273" i="3"/>
  <c r="O272" i="3"/>
  <c r="O271" i="3"/>
  <c r="O270" i="3"/>
  <c r="O269" i="3"/>
  <c r="O268" i="3"/>
  <c r="O267" i="3"/>
  <c r="O266" i="3"/>
  <c r="O265" i="3"/>
  <c r="O264" i="3"/>
  <c r="O263" i="3"/>
  <c r="O262" i="3"/>
  <c r="O261" i="3"/>
  <c r="O260" i="3"/>
  <c r="O259" i="3"/>
  <c r="O258" i="3"/>
  <c r="O257" i="3"/>
  <c r="O256" i="3"/>
  <c r="O255" i="3"/>
  <c r="O254" i="3"/>
  <c r="O253" i="3"/>
  <c r="O252" i="3"/>
  <c r="O251" i="3"/>
  <c r="O250" i="3"/>
  <c r="O249" i="3"/>
  <c r="O248" i="3"/>
  <c r="O247" i="3"/>
  <c r="O246" i="3"/>
  <c r="O245" i="3"/>
  <c r="O244" i="3"/>
  <c r="O243" i="3"/>
  <c r="O242" i="3"/>
  <c r="O241" i="3"/>
  <c r="O240" i="3"/>
  <c r="O239" i="3"/>
  <c r="O238" i="3"/>
  <c r="O237" i="3"/>
  <c r="G237" i="3"/>
  <c r="G262" i="3" s="1"/>
  <c r="O236" i="3"/>
  <c r="O235" i="3"/>
  <c r="O234" i="3"/>
  <c r="O233" i="3"/>
  <c r="O232" i="3"/>
  <c r="O231" i="3"/>
  <c r="O230" i="3"/>
  <c r="O229" i="3"/>
  <c r="O228" i="3"/>
  <c r="O227" i="3"/>
  <c r="O226" i="3"/>
  <c r="O225" i="3"/>
  <c r="O224" i="3"/>
  <c r="O223" i="3"/>
  <c r="O222" i="3"/>
  <c r="O221" i="3"/>
  <c r="O220" i="3"/>
  <c r="O219" i="3"/>
  <c r="O218" i="3"/>
  <c r="O217" i="3"/>
  <c r="O216" i="3"/>
  <c r="O215" i="3"/>
  <c r="O214" i="3"/>
  <c r="O213" i="3"/>
  <c r="O212" i="3"/>
  <c r="O211" i="3"/>
  <c r="O210" i="3"/>
  <c r="O209" i="3"/>
  <c r="O208" i="3"/>
  <c r="O207" i="3"/>
  <c r="G207" i="3"/>
  <c r="G235" i="3" s="1"/>
  <c r="O206" i="3"/>
  <c r="O205" i="3"/>
  <c r="O204" i="3"/>
  <c r="O203" i="3"/>
  <c r="O202" i="3"/>
  <c r="O201" i="3"/>
  <c r="O200" i="3"/>
  <c r="O199" i="3"/>
  <c r="O198" i="3"/>
  <c r="O197" i="3"/>
  <c r="O196" i="3"/>
  <c r="O195" i="3"/>
  <c r="G195" i="3"/>
  <c r="O194" i="3"/>
  <c r="O193" i="3"/>
  <c r="O192" i="3"/>
  <c r="O191" i="3"/>
  <c r="O190" i="3"/>
  <c r="O189" i="3"/>
  <c r="O188" i="3"/>
  <c r="O187" i="3"/>
  <c r="G187" i="3"/>
  <c r="O186" i="3"/>
  <c r="O185" i="3"/>
  <c r="O184" i="3"/>
  <c r="O183" i="3"/>
  <c r="O182" i="3"/>
  <c r="O181" i="3"/>
  <c r="O180" i="3"/>
  <c r="O179" i="3"/>
  <c r="O178" i="3"/>
  <c r="O177" i="3"/>
  <c r="O176" i="3"/>
  <c r="O175" i="3"/>
  <c r="O174" i="3"/>
  <c r="O173" i="3"/>
  <c r="O172" i="3"/>
  <c r="O171" i="3"/>
  <c r="O170" i="3"/>
  <c r="O169" i="3"/>
  <c r="O168" i="3"/>
  <c r="O167" i="3"/>
  <c r="O166" i="3"/>
  <c r="O165" i="3"/>
  <c r="O164" i="3"/>
  <c r="O163" i="3"/>
  <c r="O162" i="3"/>
  <c r="O161" i="3"/>
  <c r="O160" i="3"/>
  <c r="O159" i="3"/>
  <c r="O158" i="3"/>
  <c r="O157" i="3"/>
  <c r="O156" i="3"/>
  <c r="O155" i="3"/>
  <c r="O154" i="3"/>
  <c r="O153" i="3"/>
  <c r="O152" i="3"/>
  <c r="O151" i="3"/>
  <c r="O150" i="3"/>
  <c r="G150" i="3"/>
  <c r="O149" i="3"/>
  <c r="O148" i="3"/>
  <c r="O147" i="3"/>
  <c r="O146" i="3"/>
  <c r="O145" i="3"/>
  <c r="O144" i="3"/>
  <c r="G144" i="3"/>
  <c r="O143" i="3"/>
  <c r="G143" i="3"/>
  <c r="O142" i="3"/>
  <c r="G142" i="3"/>
  <c r="O141" i="3"/>
  <c r="O140" i="3"/>
  <c r="O139" i="3"/>
  <c r="O138" i="3"/>
  <c r="O137" i="3"/>
  <c r="O136" i="3"/>
  <c r="O135" i="3"/>
  <c r="O134" i="3"/>
  <c r="O133" i="3"/>
  <c r="O132" i="3"/>
  <c r="O131" i="3"/>
  <c r="O130" i="3"/>
  <c r="O129" i="3"/>
  <c r="O128" i="3"/>
  <c r="O127" i="3"/>
  <c r="O126" i="3"/>
  <c r="O125" i="3"/>
  <c r="O124" i="3"/>
  <c r="O123" i="3"/>
  <c r="O122" i="3"/>
  <c r="O121" i="3"/>
  <c r="O120" i="3"/>
  <c r="O119" i="3"/>
  <c r="O118" i="3"/>
  <c r="O117" i="3"/>
  <c r="O116" i="3"/>
  <c r="O115" i="3"/>
  <c r="O114" i="3"/>
  <c r="O113" i="3"/>
  <c r="O112" i="3"/>
  <c r="O111" i="3"/>
  <c r="O110" i="3"/>
  <c r="O109" i="3"/>
  <c r="O108" i="3"/>
  <c r="O107" i="3"/>
  <c r="O106" i="3"/>
  <c r="O105" i="3"/>
  <c r="O104" i="3"/>
  <c r="O103" i="3"/>
  <c r="O102" i="3"/>
  <c r="O101" i="3"/>
  <c r="O100" i="3"/>
  <c r="O99" i="3"/>
  <c r="O98" i="3"/>
  <c r="O97" i="3"/>
  <c r="O96" i="3"/>
  <c r="O95" i="3"/>
  <c r="O94" i="3"/>
  <c r="O93" i="3"/>
  <c r="O92" i="3"/>
  <c r="O91" i="3"/>
  <c r="O90" i="3"/>
  <c r="O89" i="3"/>
  <c r="O88" i="3"/>
  <c r="G88" i="3"/>
  <c r="O87" i="3"/>
  <c r="O86" i="3"/>
  <c r="O85" i="3"/>
  <c r="O84" i="3"/>
  <c r="O83" i="3"/>
  <c r="O82" i="3"/>
  <c r="O81" i="3"/>
  <c r="G81" i="3"/>
  <c r="O80" i="3"/>
  <c r="O79" i="3"/>
  <c r="O78" i="3"/>
  <c r="O77" i="3"/>
  <c r="O76" i="3"/>
  <c r="O75" i="3"/>
  <c r="O74" i="3"/>
  <c r="O73" i="3"/>
  <c r="O72" i="3"/>
  <c r="O71" i="3"/>
  <c r="O70" i="3"/>
  <c r="O69" i="3"/>
  <c r="O68" i="3"/>
  <c r="O67" i="3"/>
  <c r="O66" i="3"/>
  <c r="O65" i="3"/>
  <c r="O64" i="3"/>
  <c r="O63" i="3"/>
  <c r="O62" i="3"/>
  <c r="O61" i="3"/>
  <c r="O60" i="3"/>
  <c r="O59" i="3"/>
  <c r="O58" i="3"/>
  <c r="O57" i="3"/>
  <c r="O56" i="3"/>
  <c r="O55" i="3"/>
  <c r="O54" i="3"/>
  <c r="O53" i="3"/>
  <c r="O52" i="3"/>
  <c r="O51" i="3"/>
  <c r="O50" i="3"/>
  <c r="O49" i="3"/>
  <c r="O48" i="3"/>
  <c r="O47" i="3"/>
  <c r="O46" i="3"/>
  <c r="O45" i="3"/>
  <c r="O44" i="3"/>
  <c r="O43" i="3"/>
  <c r="O42" i="3"/>
  <c r="O41" i="3"/>
  <c r="O40" i="3"/>
  <c r="O39" i="3"/>
  <c r="O38" i="3"/>
  <c r="O37" i="3"/>
  <c r="O36" i="3"/>
  <c r="O35" i="3"/>
  <c r="O34" i="3"/>
  <c r="O33" i="3"/>
  <c r="O32" i="3"/>
  <c r="O31" i="3"/>
  <c r="O30" i="3"/>
  <c r="O29" i="3"/>
  <c r="O28" i="3"/>
  <c r="O27" i="3"/>
  <c r="O26" i="3"/>
  <c r="O25" i="3"/>
  <c r="O24" i="3"/>
  <c r="O23" i="3"/>
  <c r="O22" i="3"/>
  <c r="O21" i="3"/>
  <c r="O20" i="3"/>
  <c r="O19" i="3"/>
  <c r="O18" i="3"/>
  <c r="O17" i="3"/>
  <c r="O16" i="3"/>
  <c r="O15" i="3"/>
  <c r="O14" i="3"/>
  <c r="O13" i="3"/>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A8" i="2"/>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I7" i="2"/>
  <c r="I349" i="3" l="1"/>
  <c r="I138" i="1"/>
  <c r="I160" i="2"/>
  <c r="G145" i="3"/>
  <c r="G349" i="3" s="1"/>
</calcChain>
</file>

<file path=xl/sharedStrings.xml><?xml version="1.0" encoding="utf-8"?>
<sst xmlns="http://schemas.openxmlformats.org/spreadsheetml/2006/main" count="4897" uniqueCount="1331">
  <si>
    <t xml:space="preserve">"Согласовано" 
Руководитель кардиотерапевтической службы, 
к.м.н.Ибрагимова И.Н. </t>
  </si>
  <si>
    <t xml:space="preserve">"Утверждаю" 
Заместитель директора по клинике,
к.м.н., Мадалиев К.Н. </t>
  </si>
  <si>
    <t>Казахстанский национальный лекарственный формуляр для лекарственного обеспечения 
в рамках гарантированного объема бесплатной медицинской помощи НИИ Кардиологии и Внутренних болезней на 2018 год</t>
  </si>
  <si>
    <t>п/п</t>
  </si>
  <si>
    <t>Фармакологическая группа/ МНН</t>
  </si>
  <si>
    <t xml:space="preserve">Торговое наименование </t>
  </si>
  <si>
    <t>Лекарственная форма</t>
  </si>
  <si>
    <t>Номер регистрационного удостоверения*</t>
  </si>
  <si>
    <t>Предельная
цена</t>
  </si>
  <si>
    <t>Сумма</t>
  </si>
  <si>
    <t>цена СК-Ф</t>
  </si>
  <si>
    <t>СК-Фарм 
кол-во</t>
  </si>
  <si>
    <t xml:space="preserve">Азитромицин </t>
  </si>
  <si>
    <t>Сумамед</t>
  </si>
  <si>
    <t>порошок лиофилизированный для приготовления раствора для внутривенных инфузий 500 мг</t>
  </si>
  <si>
    <t>РК-ЛС-5№001369</t>
  </si>
  <si>
    <t xml:space="preserve">Амиодарон </t>
  </si>
  <si>
    <t>Амиодарон</t>
  </si>
  <si>
    <t>таблетки 200 мг</t>
  </si>
  <si>
    <t>РК-ЛС-5№016246</t>
  </si>
  <si>
    <t xml:space="preserve">Аторвастатин </t>
  </si>
  <si>
    <t>Липримар®</t>
  </si>
  <si>
    <t xml:space="preserve">таблетки, покрытые пленочной оболочкой 40 мг </t>
  </si>
  <si>
    <t>РК-ЛС-5№018156</t>
  </si>
  <si>
    <t>Атропина сульфат</t>
  </si>
  <si>
    <t>раствор для инъекций 1мг/мл</t>
  </si>
  <si>
    <t>РК-ЛС-5№012809</t>
  </si>
  <si>
    <t xml:space="preserve">Ацетазоламид </t>
  </si>
  <si>
    <t>Диакарб</t>
  </si>
  <si>
    <t>таблетки 250 мг</t>
  </si>
  <si>
    <t>РК-ЛС-5№003640</t>
  </si>
  <si>
    <t xml:space="preserve">Ацетилсалициловая кислота </t>
  </si>
  <si>
    <t>Ацетилсалициловая кислота</t>
  </si>
  <si>
    <t>таблетка, 500 мг</t>
  </si>
  <si>
    <t>РК-ЛС-5№012881</t>
  </si>
  <si>
    <t xml:space="preserve">Ацетилцистеин </t>
  </si>
  <si>
    <t>АЦЦ® 600</t>
  </si>
  <si>
    <t>таблетки шипучие 600 мг</t>
  </si>
  <si>
    <t>РК-ЛС-5№012367</t>
  </si>
  <si>
    <t xml:space="preserve">Базиликсимаб </t>
  </si>
  <si>
    <t>Симулект®</t>
  </si>
  <si>
    <t>лиофилизат 20 мг</t>
  </si>
  <si>
    <t>РК-ЛС-5№014725</t>
  </si>
  <si>
    <t xml:space="preserve">Бисопролол </t>
  </si>
  <si>
    <t>Конкор® Кор</t>
  </si>
  <si>
    <t xml:space="preserve">таблетки, покрытые пленочной оболочкой  2,5 мг </t>
  </si>
  <si>
    <t xml:space="preserve">РК-ЛС-5№003593 </t>
  </si>
  <si>
    <t>Бриллиантовый зеленый</t>
  </si>
  <si>
    <t>раствор спиртовой 1% по 20 мл</t>
  </si>
  <si>
    <t>РК-ЛС-5№013846</t>
  </si>
  <si>
    <t xml:space="preserve">Валганцикловир </t>
  </si>
  <si>
    <t>Валганцикловир-Тева</t>
  </si>
  <si>
    <t>таблетки, покрытые пленочной оболочкой 450 мг</t>
  </si>
  <si>
    <t>РК-ЛС-5№122002</t>
  </si>
  <si>
    <t xml:space="preserve">Валсартан </t>
  </si>
  <si>
    <t>Валсартан-Тева</t>
  </si>
  <si>
    <t>таблетки, покрытые пленочной оболочкой 160 мг</t>
  </si>
  <si>
    <t>РК-ЛС-5№020981</t>
  </si>
  <si>
    <t>таблетки, покрытые пленочной оболочкой 80 мг</t>
  </si>
  <si>
    <t>РК-ЛС-5№020980</t>
  </si>
  <si>
    <t xml:space="preserve">Валсартан с Амлодипином </t>
  </si>
  <si>
    <t>Эксфорж®</t>
  </si>
  <si>
    <t>таблетки, покрытые пленочной оболочкой 5 мг/160 мг</t>
  </si>
  <si>
    <t>РК-ЛС-5№014821</t>
  </si>
  <si>
    <t xml:space="preserve">Варфарин </t>
  </si>
  <si>
    <t>Варфарин Никомед</t>
  </si>
  <si>
    <t>таблетки 2,5 мг</t>
  </si>
  <si>
    <t>РК-ЛС-5№018721</t>
  </si>
  <si>
    <t>Гепарин в комбинациях</t>
  </si>
  <si>
    <t>Гепариновая мазь (Гепарин натрия, бензокаин  (анестезин), бензилникотинат)</t>
  </si>
  <si>
    <t>мазь для наружного применения</t>
  </si>
  <si>
    <t>РК-ЛС-5№010519</t>
  </si>
  <si>
    <t>Дабигатрана этексилат</t>
  </si>
  <si>
    <t>Прадакса®</t>
  </si>
  <si>
    <t>капсулы 110 мг</t>
  </si>
  <si>
    <t>РК-ЛС-5№018956</t>
  </si>
  <si>
    <t>Декстроза</t>
  </si>
  <si>
    <t>Глюкоза</t>
  </si>
  <si>
    <t xml:space="preserve">раствор для инфузий 10% 200 мл </t>
  </si>
  <si>
    <t>РК-ЛС-5№012534</t>
  </si>
  <si>
    <t xml:space="preserve">раствор для инфузий 10% 400 мл </t>
  </si>
  <si>
    <t xml:space="preserve">раствор для инфузий 5% 200 мл </t>
  </si>
  <si>
    <t>РК-ЛС-5№004660</t>
  </si>
  <si>
    <t xml:space="preserve">Диазепам </t>
  </si>
  <si>
    <t>Реланиум</t>
  </si>
  <si>
    <t>раствор для внутримышечных и внутривенных инъекций 5 мг/мл по 2 мл</t>
  </si>
  <si>
    <t>РК-ЛС-5№014355</t>
  </si>
  <si>
    <t xml:space="preserve">Дигоксин </t>
  </si>
  <si>
    <t>Дигоксин</t>
  </si>
  <si>
    <t>раствор для инъекций 0,25 мг/мл</t>
  </si>
  <si>
    <t>РК-ЛС-5№013040</t>
  </si>
  <si>
    <t xml:space="preserve">Дилтиазем </t>
  </si>
  <si>
    <t>Дилтиазем Ланнахер</t>
  </si>
  <si>
    <t>таблетки с пролонгированным высвобождением, покрытые пленочной оболочкой 90 мг</t>
  </si>
  <si>
    <t>РК-ЛС-5№020434</t>
  </si>
  <si>
    <t xml:space="preserve">Диметилсульфоксид </t>
  </si>
  <si>
    <t>Димексид</t>
  </si>
  <si>
    <t>жидкость для наружного применения  по 50 мл</t>
  </si>
  <si>
    <t>РК-ЛС-5№012654</t>
  </si>
  <si>
    <t xml:space="preserve">Добутамин </t>
  </si>
  <si>
    <t>Добутамин Гексал</t>
  </si>
  <si>
    <t>лиофилизат для приготовления раствора для инфузий 250 мг</t>
  </si>
  <si>
    <t xml:space="preserve">Доксазозин </t>
  </si>
  <si>
    <t>Кардура®</t>
  </si>
  <si>
    <t>таблетки 4 мг</t>
  </si>
  <si>
    <t>РК-ЛС-5№010829</t>
  </si>
  <si>
    <t xml:space="preserve">Железа декстран </t>
  </si>
  <si>
    <t>Феррум Лек®</t>
  </si>
  <si>
    <t>раствор для внутримышечного введения  100 мг/2 мл 2 мл</t>
  </si>
  <si>
    <t>РК-ЛС-5№015589</t>
  </si>
  <si>
    <t xml:space="preserve">Интерлейкин-2 </t>
  </si>
  <si>
    <t>Ронколейкин®</t>
  </si>
  <si>
    <t>раствор для инфузий и подкожного введения 0,5 мг/мл  (500000МЕ) по 1 мл</t>
  </si>
  <si>
    <t>РК-БП-5№013361</t>
  </si>
  <si>
    <t>Камфора</t>
  </si>
  <si>
    <t>Камфорный спирт</t>
  </si>
  <si>
    <t>раствор спиртовой  10% по 50 мл</t>
  </si>
  <si>
    <t>РК-ЛС-5№003178</t>
  </si>
  <si>
    <t xml:space="preserve">Карведилол </t>
  </si>
  <si>
    <t>Карведол®</t>
  </si>
  <si>
    <t>таблетки 6,25 мг</t>
  </si>
  <si>
    <t>РК-ЛС-5№021343</t>
  </si>
  <si>
    <t>Карведилол-Тева</t>
  </si>
  <si>
    <t>таблетки 25 мг</t>
  </si>
  <si>
    <t>РК-ЛС-5№020364</t>
  </si>
  <si>
    <t xml:space="preserve">Комплекс аминокислот </t>
  </si>
  <si>
    <t>Инфезол® 40</t>
  </si>
  <si>
    <t>раствор для инфузий, 500 мл</t>
  </si>
  <si>
    <t>РК-ЛС-5№016342</t>
  </si>
  <si>
    <t>Инфезол® 100</t>
  </si>
  <si>
    <t>раствор для инфузий, 250 мл</t>
  </si>
  <si>
    <t>РК-ЛС-5№004464</t>
  </si>
  <si>
    <t>Кустодиол</t>
  </si>
  <si>
    <t>раствор 1000,0 мл</t>
  </si>
  <si>
    <t>Левотироксин натрия</t>
  </si>
  <si>
    <t>L-Тироксин 100 Берлин-Хеми</t>
  </si>
  <si>
    <t>таблетки 100 мкг</t>
  </si>
  <si>
    <t>РК-ЛС-5№014571</t>
  </si>
  <si>
    <t>Эутирокс®</t>
  </si>
  <si>
    <t>таблетки 25 мкг</t>
  </si>
  <si>
    <t>РК-ЛС-5№014665</t>
  </si>
  <si>
    <t xml:space="preserve">Линкомицин </t>
  </si>
  <si>
    <t>Линкомицина гидрохлорид</t>
  </si>
  <si>
    <t>раствор для инъекций 30% 1 мл</t>
  </si>
  <si>
    <t>РК-ЛС-5№000107</t>
  </si>
  <si>
    <t>Лорноксикам</t>
  </si>
  <si>
    <t>Ксефокам</t>
  </si>
  <si>
    <t>таблетки, покрытые пленочной оболочкой, 8 мг</t>
  </si>
  <si>
    <t>РК-ЛС-5№019987</t>
  </si>
  <si>
    <t>Менадиона натрия бисульфит</t>
  </si>
  <si>
    <t xml:space="preserve">Викасол-Дарница </t>
  </si>
  <si>
    <t>раствор для инъекций 1% 1 мл</t>
  </si>
  <si>
    <t>РК-ЛС-5№000138</t>
  </si>
  <si>
    <t>Месалазин</t>
  </si>
  <si>
    <t>Пентаса</t>
  </si>
  <si>
    <t>суппозитории ректальные 1000 мг</t>
  </si>
  <si>
    <t>РК-ЛС-5№020246</t>
  </si>
  <si>
    <t>таблетки с пролонгированным высвобождением 500 мг</t>
  </si>
  <si>
    <t>РК-ЛС-5№019018</t>
  </si>
  <si>
    <t>гранулы с пролонгированным высвобождением 2 г</t>
  </si>
  <si>
    <t>РК-ЛС-5№020277</t>
  </si>
  <si>
    <t xml:space="preserve">Метилдопа </t>
  </si>
  <si>
    <t>Допегит®</t>
  </si>
  <si>
    <t>РК-ЛС-5№015863</t>
  </si>
  <si>
    <t xml:space="preserve">Метокси полиэтиленгликоль-эпоэтина бета </t>
  </si>
  <si>
    <t>Мирцера</t>
  </si>
  <si>
    <t>раствор для внутривенных и подкожных инъекций 50 мкг/0,3 мл</t>
  </si>
  <si>
    <t>РК-ЛС-5№013869</t>
  </si>
  <si>
    <t xml:space="preserve">Микофеноловая кислота </t>
  </si>
  <si>
    <t>Майфортик</t>
  </si>
  <si>
    <t>таблетки, покрытые кишечнорастворимой оболочкой, 360 мг</t>
  </si>
  <si>
    <t xml:space="preserve">РК-ЛС-5№014108 </t>
  </si>
  <si>
    <t>таблетки, покрытые кишечнорастворимой оболочкой 180 мг</t>
  </si>
  <si>
    <t>РК-ЛС-5№014107</t>
  </si>
  <si>
    <t>Селлсепт</t>
  </si>
  <si>
    <t>капсулы 250 мг</t>
  </si>
  <si>
    <t>РК-ЛС-5№004241</t>
  </si>
  <si>
    <t>Морфин</t>
  </si>
  <si>
    <t>Морфина гидрохлорид</t>
  </si>
  <si>
    <t>раствор для инъекций 1% по 1 мл</t>
  </si>
  <si>
    <t>РК-ЛС-5№015880</t>
  </si>
  <si>
    <t xml:space="preserve">Натрия хлорид </t>
  </si>
  <si>
    <t>Дисоль</t>
  </si>
  <si>
    <t>раствор для инфузий 200 мл</t>
  </si>
  <si>
    <t>РК-ЛС-5№013214</t>
  </si>
  <si>
    <t>Натрия хлорид</t>
  </si>
  <si>
    <t xml:space="preserve">раствор для инфузий  0,9% 100мл </t>
  </si>
  <si>
    <t>РК-ЛС-3№020643</t>
  </si>
  <si>
    <t xml:space="preserve">раствор для инфузий  0,9% 250мл </t>
  </si>
  <si>
    <t xml:space="preserve">раствор для инфузий 0,9% 500мл </t>
  </si>
  <si>
    <t>РК-ЛС-5№019098</t>
  </si>
  <si>
    <t>Ацесоль</t>
  </si>
  <si>
    <t>РК-ЛС-5№013653</t>
  </si>
  <si>
    <t>раствор для инфузий 400 мл</t>
  </si>
  <si>
    <t>РК-ЛС-5№013654</t>
  </si>
  <si>
    <t xml:space="preserve">Нистатин </t>
  </si>
  <si>
    <t>Нистатин</t>
  </si>
  <si>
    <t>таблетки, покрытые оболочкой 500000 ЕД</t>
  </si>
  <si>
    <t>РК-ЛС-5№011404</t>
  </si>
  <si>
    <t xml:space="preserve">Нитрофурантоин </t>
  </si>
  <si>
    <t>Фурадонин</t>
  </si>
  <si>
    <t>таблетки 100 мг</t>
  </si>
  <si>
    <t>РК-ЛС-5№005047</t>
  </si>
  <si>
    <t xml:space="preserve">Нифедипин </t>
  </si>
  <si>
    <t>Кордипин® ретард</t>
  </si>
  <si>
    <t xml:space="preserve">таблетки с замедленным высвобождением 20 мг </t>
  </si>
  <si>
    <t>РК-ЛС-5№011059</t>
  </si>
  <si>
    <t>Кордафен</t>
  </si>
  <si>
    <t>таблетки, покрытые оболочкой  10 мг</t>
  </si>
  <si>
    <t>РК-ЛС-5№005267</t>
  </si>
  <si>
    <t>Коринфар ретард</t>
  </si>
  <si>
    <t>таблетки, покрытые оболочкой  20 мг</t>
  </si>
  <si>
    <t>РК-ЛС-5№000407</t>
  </si>
  <si>
    <t xml:space="preserve">Норэпинефрин </t>
  </si>
  <si>
    <t>Норадреналин Агетан</t>
  </si>
  <si>
    <t>концентрат для приготовления раствора для внутривенного введения 2 мг/мл 4 мл</t>
  </si>
  <si>
    <t xml:space="preserve">Осельтамивир </t>
  </si>
  <si>
    <t>Тамифлю</t>
  </si>
  <si>
    <t xml:space="preserve">капсулы 75 мг </t>
  </si>
  <si>
    <t>РК-ЛС-5№004498</t>
  </si>
  <si>
    <t>Пантопразол</t>
  </si>
  <si>
    <t>Контролок</t>
  </si>
  <si>
    <t>порошок для приготовления раствора для инъекций 40 мг</t>
  </si>
  <si>
    <t>РК-ЛС-5№011369</t>
  </si>
  <si>
    <t xml:space="preserve">Парацетамол </t>
  </si>
  <si>
    <t>Парацетамол</t>
  </si>
  <si>
    <t>таблетки 500 мг</t>
  </si>
  <si>
    <t>РК-ЛС-5№014298</t>
  </si>
  <si>
    <t xml:space="preserve">Перметрин </t>
  </si>
  <si>
    <t>Педекс</t>
  </si>
  <si>
    <t>раствор для наружного применения 0,5% по 60 мл</t>
  </si>
  <si>
    <t>РК-ЛС-5№004115</t>
  </si>
  <si>
    <t xml:space="preserve">Прегабалин </t>
  </si>
  <si>
    <t>Лирика®</t>
  </si>
  <si>
    <t>капсулы 150 мг</t>
  </si>
  <si>
    <t>РК-ЛС-5№011793</t>
  </si>
  <si>
    <t xml:space="preserve">Пропафенон </t>
  </si>
  <si>
    <t>Пропанорм®</t>
  </si>
  <si>
    <t>таблетки, покрытые оболочкой 150 мг</t>
  </si>
  <si>
    <t>РК-ЛС-5№004550</t>
  </si>
  <si>
    <t>таблетки, покрытые оболочкой 300 мг</t>
  </si>
  <si>
    <t>РК-ЛС-5№000391</t>
  </si>
  <si>
    <t xml:space="preserve">Пропранолол </t>
  </si>
  <si>
    <t>Анаприлин</t>
  </si>
  <si>
    <t>таблетки 40 мг</t>
  </si>
  <si>
    <t>РК-ЛС-5№020012</t>
  </si>
  <si>
    <t>таблетки 10 мг</t>
  </si>
  <si>
    <t>РК-ЛС-5№010289</t>
  </si>
  <si>
    <t>Протамин</t>
  </si>
  <si>
    <t>Протамина сульфат 10 000 МЕ</t>
  </si>
  <si>
    <t>раствор для инъекций 1000 МЕ/мл</t>
  </si>
  <si>
    <t>РК-ЛС-5№021336</t>
  </si>
  <si>
    <t xml:space="preserve">Рамиприл </t>
  </si>
  <si>
    <t>Хартил®</t>
  </si>
  <si>
    <t>таблетки 5 мг</t>
  </si>
  <si>
    <t>РК-ЛС-5№015173</t>
  </si>
  <si>
    <t>РК-ЛС-5№015174</t>
  </si>
  <si>
    <t xml:space="preserve">Сальбутамол </t>
  </si>
  <si>
    <t>Вентолин® дыхательный раствор®</t>
  </si>
  <si>
    <t>раствор для небулайзера 5 мг/мл, 20 мл</t>
  </si>
  <si>
    <t>РК-ЛС-5№006081</t>
  </si>
  <si>
    <t xml:space="preserve">Силденафил </t>
  </si>
  <si>
    <t>Силдена</t>
  </si>
  <si>
    <t>таблетки, покрытые пленочной оболочкой 50 мг</t>
  </si>
  <si>
    <t>РК-ЛС-5№018947</t>
  </si>
  <si>
    <t xml:space="preserve">Сугаммадекс </t>
  </si>
  <si>
    <t>Брайдан®</t>
  </si>
  <si>
    <t>раствор для внутривенного введения 100 мг/мл, 5 мл</t>
  </si>
  <si>
    <t>РК-ЛС-5№017632</t>
  </si>
  <si>
    <t xml:space="preserve">Такролимус </t>
  </si>
  <si>
    <t>Програф®</t>
  </si>
  <si>
    <t>капсулы 0,5 мг</t>
  </si>
  <si>
    <t>РК-ЛС-5№010352</t>
  </si>
  <si>
    <t>капсулы 1 мг</t>
  </si>
  <si>
    <t>РК-ЛС-5№010351</t>
  </si>
  <si>
    <t>Адваграф</t>
  </si>
  <si>
    <t>капсулы пролонгированного действия 0,5 мг</t>
  </si>
  <si>
    <t>РК-ЛС-5№018306</t>
  </si>
  <si>
    <t>капсулы пролонгированного действия 1 мг</t>
  </si>
  <si>
    <t>РК-ЛС-5№018307</t>
  </si>
  <si>
    <t xml:space="preserve">Телмисартан в комбинации с диуретиками </t>
  </si>
  <si>
    <t>Микардис® Плюс</t>
  </si>
  <si>
    <t>таблетки 80 мг/12,5 мг</t>
  </si>
  <si>
    <t>РК-ЛС-5№020193</t>
  </si>
  <si>
    <t xml:space="preserve">Тиамазол </t>
  </si>
  <si>
    <t>Мерказолил-Здоровье</t>
  </si>
  <si>
    <t>РК-ЛС-5№014157</t>
  </si>
  <si>
    <t>Тирозол®</t>
  </si>
  <si>
    <t>таблетки, покрытые пленочной оболочкой 5 мг</t>
  </si>
  <si>
    <t>РК-ЛС-5№020723</t>
  </si>
  <si>
    <t>таблетки, покрытые пленочной оболочкой 10 мг</t>
  </si>
  <si>
    <t>РК-ЛС-5№020724</t>
  </si>
  <si>
    <t xml:space="preserve">Тиамин </t>
  </si>
  <si>
    <t>Тиамина хлорид-Дарница (Витамин В1 - Дарница)</t>
  </si>
  <si>
    <t>раствор для инъекций 5% 1мл</t>
  </si>
  <si>
    <t>РК-ЛС-5№008761</t>
  </si>
  <si>
    <t xml:space="preserve">Торасемид </t>
  </si>
  <si>
    <t>Торсид</t>
  </si>
  <si>
    <t>РК-ЛС-5№015861</t>
  </si>
  <si>
    <t xml:space="preserve">Трамадол </t>
  </si>
  <si>
    <t>Трамадол - М</t>
  </si>
  <si>
    <t>раствор для инъекций 5 % по 2 мл</t>
  </si>
  <si>
    <t>РК-ЛС-5№018696</t>
  </si>
  <si>
    <t>Транексамовая кислота</t>
  </si>
  <si>
    <t>Транекса</t>
  </si>
  <si>
    <t>раствор для внутривенных инъекций 500 мг/мл, 5 мл</t>
  </si>
  <si>
    <t>Тримеперидин</t>
  </si>
  <si>
    <t xml:space="preserve">Промедол </t>
  </si>
  <si>
    <t>раствор для инъекций 2% по 1 мл</t>
  </si>
  <si>
    <t>РК-ЛС-5№010525</t>
  </si>
  <si>
    <t>Урокиназа</t>
  </si>
  <si>
    <t>Урокиназа медак</t>
  </si>
  <si>
    <t>лиофилизат для приготовления раствора для инфузий 500 000 МЕ</t>
  </si>
  <si>
    <t>РК-ЛС-5№017166</t>
  </si>
  <si>
    <t xml:space="preserve">Фенилэфрин </t>
  </si>
  <si>
    <t>Мезатон</t>
  </si>
  <si>
    <t xml:space="preserve">раствор для инъекций 1% 1мл </t>
  </si>
  <si>
    <t>РК-ЛС-5№012489</t>
  </si>
  <si>
    <t xml:space="preserve">Фентанил </t>
  </si>
  <si>
    <t>Фентанил</t>
  </si>
  <si>
    <t>раствор для инъекций 0,005% по 2 мл</t>
  </si>
  <si>
    <t>РК-ЛС-5№008570</t>
  </si>
  <si>
    <t>Фолиевая кислота</t>
  </si>
  <si>
    <t>таблетк 1 мг</t>
  </si>
  <si>
    <t>РК-ЛС-5№016577</t>
  </si>
  <si>
    <t>Фолацин</t>
  </si>
  <si>
    <t>РК-ЛС-5№019543</t>
  </si>
  <si>
    <t xml:space="preserve">Формотерол и Будесонид </t>
  </si>
  <si>
    <t>Симбикорт® Турбухалер®</t>
  </si>
  <si>
    <t>Порошок для ингаляций 160/4,5 мкг/доза 60 доз</t>
  </si>
  <si>
    <t>РК-ЛС-5№011412</t>
  </si>
  <si>
    <t xml:space="preserve">Фуросемид </t>
  </si>
  <si>
    <t>Фуросемид</t>
  </si>
  <si>
    <t>РК-ЛС-5№021301</t>
  </si>
  <si>
    <t>Амидопириновая проба</t>
  </si>
  <si>
    <t xml:space="preserve"> проба 5%-100 мл</t>
  </si>
  <si>
    <t>Жайик-AS</t>
  </si>
  <si>
    <t>Аммиак</t>
  </si>
  <si>
    <t>Аммиак 10%-200 мл</t>
  </si>
  <si>
    <t>раствор 10%-200 мл</t>
  </si>
  <si>
    <t>Вазелин 100,0</t>
  </si>
  <si>
    <t>Вазелин 100 гр</t>
  </si>
  <si>
    <t>100 гр</t>
  </si>
  <si>
    <t>Вода для инъекций</t>
  </si>
  <si>
    <t>Вода д/инъек</t>
  </si>
  <si>
    <t>Стерильно 400 мл</t>
  </si>
  <si>
    <t>Водный раствор люголя</t>
  </si>
  <si>
    <t>Р-р 3%-500 мл</t>
  </si>
  <si>
    <t>Йод</t>
  </si>
  <si>
    <t>Йод 5%</t>
  </si>
  <si>
    <t>спиртовый р-р йода 5%-500 мл</t>
  </si>
  <si>
    <t>Калия йодид</t>
  </si>
  <si>
    <t>раствор 3%-200 мл</t>
  </si>
  <si>
    <t>Калия перманганат</t>
  </si>
  <si>
    <t>по 0,02 гр</t>
  </si>
  <si>
    <t>Калия хлорид</t>
  </si>
  <si>
    <t>раствор 4%-200 мл</t>
  </si>
  <si>
    <t>Масло подсолнечное 10 мл</t>
  </si>
  <si>
    <t>Стерильно 10 мл</t>
  </si>
  <si>
    <t>Меди сульфат</t>
  </si>
  <si>
    <t>Меди сульфат 3%-100мл</t>
  </si>
  <si>
    <t>раствор 3%-100 мл</t>
  </si>
  <si>
    <t xml:space="preserve">Метиленовый синий </t>
  </si>
  <si>
    <t>Р-р метиленового синего</t>
  </si>
  <si>
    <t>Р-р 0,5%-500 мл</t>
  </si>
  <si>
    <t>Муравьиная кислота</t>
  </si>
  <si>
    <t>500 мл</t>
  </si>
  <si>
    <t>Натрий бром</t>
  </si>
  <si>
    <t>Натрий бром 5%</t>
  </si>
  <si>
    <t>раствор 5%-200 мл</t>
  </si>
  <si>
    <t>Натрия гидрокарбонат 4%-200,0</t>
  </si>
  <si>
    <t>Сода 4%-200 мл</t>
  </si>
  <si>
    <t>Натрия хлорид 10%</t>
  </si>
  <si>
    <t>Натрия хлорид 10%-200 мл</t>
  </si>
  <si>
    <t>Натрия хлорид 2,5; натрия гидрокарбонат 2,5; глицерин 10гр; вода мятная до 100мл</t>
  </si>
  <si>
    <t>Раствор для инголяций 100мл</t>
  </si>
  <si>
    <t>Нитрофурал</t>
  </si>
  <si>
    <t>Фурациллин 0,02%-200 мл</t>
  </si>
  <si>
    <t>раствор 0,02%-200 мл</t>
  </si>
  <si>
    <t>Перекись водорода</t>
  </si>
  <si>
    <t>Перекись 3%</t>
  </si>
  <si>
    <t>раствор 3%-500 мл</t>
  </si>
  <si>
    <t>Перекись 6%</t>
  </si>
  <si>
    <t>раствор 6%-500 мл</t>
  </si>
  <si>
    <t>Перекись 27,5%</t>
  </si>
  <si>
    <t>раствор 27,5%-500 мл</t>
  </si>
  <si>
    <t>Прокаин</t>
  </si>
  <si>
    <t>Новокаин</t>
  </si>
  <si>
    <t>раствор 0,25%-200 мл</t>
  </si>
  <si>
    <t>раствор 0,5%-200 мл</t>
  </si>
  <si>
    <t>Разведение этилового спирта 96% на 70%</t>
  </si>
  <si>
    <t>спирт этиловый 70%</t>
  </si>
  <si>
    <t>Р-р борная кислота 1% 10мл</t>
  </si>
  <si>
    <t>Раствор 1% 10мл</t>
  </si>
  <si>
    <t>Р-р проторгола 1% 10мл</t>
  </si>
  <si>
    <t>Р-р Рингера 400 мл</t>
  </si>
  <si>
    <t>Р-р 400 мл стерильно</t>
  </si>
  <si>
    <t>Спирт этиловый 33%-200 мл</t>
  </si>
  <si>
    <t>Стерильно 33%-200мл</t>
  </si>
  <si>
    <t>Уксусная кислота</t>
  </si>
  <si>
    <t>Уксусная кислота  70%</t>
  </si>
  <si>
    <t>раствор 70%-140 мл</t>
  </si>
  <si>
    <t>Уксусная кислота проба</t>
  </si>
  <si>
    <t>проба 30%-100 мл</t>
  </si>
  <si>
    <t>Фенолфталеиновая  проба</t>
  </si>
  <si>
    <t>проба 1%-100 мл</t>
  </si>
  <si>
    <t>Формалин</t>
  </si>
  <si>
    <t>Формалин 10%</t>
  </si>
  <si>
    <t>раствор 10%-500 мл</t>
  </si>
  <si>
    <t xml:space="preserve">Хлоргекседин </t>
  </si>
  <si>
    <t>Хлоргекседин</t>
  </si>
  <si>
    <t>раствор 0,05%-500 мл</t>
  </si>
  <si>
    <t xml:space="preserve">Цинка сульфат </t>
  </si>
  <si>
    <t>Цинка сульфат 2%-200мл</t>
  </si>
  <si>
    <t>раствор 2%-200 мл</t>
  </si>
  <si>
    <t>Заявка на 2018 год</t>
  </si>
  <si>
    <t>На приобретение медицинских изделий в рамках гарантированного объема бесплатной медицинской помощи</t>
  </si>
  <si>
    <t xml:space="preserve">                                                           </t>
  </si>
  <si>
    <t>№        п/п</t>
  </si>
  <si>
    <t xml:space="preserve">    Международное непатентованное название</t>
  </si>
  <si>
    <t>Форма выпуска</t>
  </si>
  <si>
    <t>Ед.изм.</t>
  </si>
  <si>
    <t>самостоятельный кол-во</t>
  </si>
  <si>
    <t>Цена</t>
  </si>
  <si>
    <t>цена СК</t>
  </si>
  <si>
    <t>кол-во по СК-Ф</t>
  </si>
  <si>
    <t>сумма</t>
  </si>
  <si>
    <t>Система для инфузионных р-ров</t>
  </si>
  <si>
    <t>Система для инфузий</t>
  </si>
  <si>
    <t>шт.</t>
  </si>
  <si>
    <t>Система для вливании биологической терапии</t>
  </si>
  <si>
    <t>Шприц 1,0 инсулиновые</t>
  </si>
  <si>
    <t>Шприц 2,0</t>
  </si>
  <si>
    <t>Вата гигроскопическая</t>
  </si>
  <si>
    <t>Вата кипная</t>
  </si>
  <si>
    <t>кг.</t>
  </si>
  <si>
    <t>Марля медицинская</t>
  </si>
  <si>
    <t>медицинская</t>
  </si>
  <si>
    <t>м.</t>
  </si>
  <si>
    <t>Бинт 7х14  н/стерильный</t>
  </si>
  <si>
    <t>Маски одноразовые на резинках</t>
  </si>
  <si>
    <t>Перчатки Dermagrip High Risk M</t>
  </si>
  <si>
    <t>пар</t>
  </si>
  <si>
    <t>Перчатки manual SN209 М (Soft Nitrile Manual)</t>
  </si>
  <si>
    <t>Перчатки manual SN209 S</t>
  </si>
  <si>
    <t>размер S</t>
  </si>
  <si>
    <t>Перчатки manual SN209 L</t>
  </si>
  <si>
    <t>размер  L</t>
  </si>
  <si>
    <t>Перчатки Gammex PF Sensitive стерильные</t>
  </si>
  <si>
    <t>размер 7,5</t>
  </si>
  <si>
    <t>пара</t>
  </si>
  <si>
    <t>размер 8</t>
  </si>
  <si>
    <t>Лейкопластырь 2 х 5</t>
  </si>
  <si>
    <t xml:space="preserve">Лейкопластырь 2 х 5 на тканевой </t>
  </si>
  <si>
    <t xml:space="preserve">Лейкопластырь 2 х 5 бумажный </t>
  </si>
  <si>
    <t>Канюля в/в с катетером и клапоном для инъекций 20G</t>
  </si>
  <si>
    <t>Канюля в/в с катетером и клапоном для инъекций 18G</t>
  </si>
  <si>
    <t>Канюля в/в с катетером и клапоном для инъекций 16G</t>
  </si>
  <si>
    <t>Канюля в/в с катетером и клапоном для инъекций 22G</t>
  </si>
  <si>
    <t>Набор для катетеризации центральной вены двухканальный "Моно" № 16</t>
  </si>
  <si>
    <t>Цертофикс "Моно"</t>
  </si>
  <si>
    <t>Набор для катетеризации центральной вены двухканальный "Duo" № 14</t>
  </si>
  <si>
    <t>Цертофикс "Duo"  №14</t>
  </si>
  <si>
    <t>Набор для катетеризации центральной вены трехканальный № 14</t>
  </si>
  <si>
    <t>Цертофикс "Trio" №14</t>
  </si>
  <si>
    <t>Мешок для сбора мочи</t>
  </si>
  <si>
    <t>Анестезиологическая маска № 3-4</t>
  </si>
  <si>
    <t>Фильтр антибактериальный с портом для аппарата ИВЛ (одноразовый)</t>
  </si>
  <si>
    <t xml:space="preserve">Контур дыхательный гладкоствольный 1,6 м с одним проводом нагрева, самозаполняющейся камерой увлажнения, эластичными соединителями и дополнительным шлангом 0,8м </t>
  </si>
  <si>
    <t xml:space="preserve">Контур дыхательный гладкоствольный 1,6 м с дополнительным шлангом 0,8м </t>
  </si>
  <si>
    <t>Самоклеящаяся, воздух-мая вод-ая адсорбирующая повязка для сильноэкссудирующих ран 8х9</t>
  </si>
  <si>
    <t>Самоклеящаяся, воздух-мая вод-ая адсорбирующая повязка для сильноэкссудирующих ран 9Х30</t>
  </si>
  <si>
    <t>Самоклеящаяся, воздух-мая вод-ая адсорбирующая повязка для сильноэкссудирующих ран 5 М</t>
  </si>
  <si>
    <t>Набор для постоянной заместительной почечной терапии CVVHDF600 KIT8</t>
  </si>
  <si>
    <t>уп.</t>
  </si>
  <si>
    <t>Комплект двухпросветного катетера для диализа TD1115</t>
  </si>
  <si>
    <t>Принадлежности для гемодиализа Filtrate Bag 10 L нестерильные</t>
  </si>
  <si>
    <t>Мультилак раствор для гемофильтрации</t>
  </si>
  <si>
    <t>фл.</t>
  </si>
  <si>
    <t>Трубка эндотрахеальная №7,0</t>
  </si>
  <si>
    <t>Трубка эндотрахеальная  №7,5</t>
  </si>
  <si>
    <t>Трубка эндотрахеальная  №8,0</t>
  </si>
  <si>
    <t>Трубка эндотрахеальная  №8,5</t>
  </si>
  <si>
    <t>Трубка эндотрахеальная  №9</t>
  </si>
  <si>
    <t>Трахеостомическая трубка №8,0</t>
  </si>
  <si>
    <t>Трахеостомическая трубка №8,5</t>
  </si>
  <si>
    <t>Трахеостомическая трубка №9,0</t>
  </si>
  <si>
    <t>Трахеостомическая трубка №9,5</t>
  </si>
  <si>
    <t>Одноразовый сатурационный датчик</t>
  </si>
  <si>
    <t>Санатор для трахеи и ротовой полости раз. 16</t>
  </si>
  <si>
    <t>Санатор для трахеи и ротовой полости раз. 18</t>
  </si>
  <si>
    <t>Санатор для трахеи и ротовой полости раз. 20</t>
  </si>
  <si>
    <t>Воздуховод Гведела разм.№4 (красн.)100 мм</t>
  </si>
  <si>
    <t>Воздуховод Гведела разм.№3 (оранж.)</t>
  </si>
  <si>
    <t>Тонометр для измерения АД</t>
  </si>
  <si>
    <t>Жгут резиновый для в/в манипуляции (весовой)</t>
  </si>
  <si>
    <t>Жгут резиновый для в/в манипуляции</t>
  </si>
  <si>
    <t>кг</t>
  </si>
  <si>
    <t>Жгут резиновый для в/в манипуляции (готовый)</t>
  </si>
  <si>
    <t>Шприц "ЖАНЕ" (полимерный) для промывания полостей 150,0 мл</t>
  </si>
  <si>
    <t>Система для инфузомата AITECS</t>
  </si>
  <si>
    <t>Система для инфузомата (Браун)</t>
  </si>
  <si>
    <t>Система для инфузомата Браун</t>
  </si>
  <si>
    <t>комп.</t>
  </si>
  <si>
    <t>Одноразовые простыни (стерильные)</t>
  </si>
  <si>
    <t>Одноразовые пеленки для взрослых (памперсы)</t>
  </si>
  <si>
    <t xml:space="preserve">Клеенка покладная </t>
  </si>
  <si>
    <t>м</t>
  </si>
  <si>
    <t>Однопросветная подкожная капсула (интрадьюсер для катетора Сван -Ганса)</t>
  </si>
  <si>
    <t>Аспирационные и инъекционные фильтр-канюли в мультидоз. фл. стандарт. након. с антибактер. воздуш. фильтр 0,45</t>
  </si>
  <si>
    <t>Комплект датчика для измерения инвазивного артериального</t>
  </si>
  <si>
    <t>Комплект датчика для измерения инвазивного  венозного</t>
  </si>
  <si>
    <t>Трехходовой краник</t>
  </si>
  <si>
    <t>Оригинальный удлинитель Перфузор (150 см)</t>
  </si>
  <si>
    <t>Канюли назальные кислородные с трубкой</t>
  </si>
  <si>
    <t>Артериальный катетор Сельдигер № 18 G</t>
  </si>
  <si>
    <t>Артериальный катетор Сельдигер № 20 G</t>
  </si>
  <si>
    <t>Коннектор угловой 60 С, в отдельной упаковке из аппарата искуственной вентиляции легких NPB - 840</t>
  </si>
  <si>
    <t>Бумага ЭКГ 110Х140Х142</t>
  </si>
  <si>
    <t xml:space="preserve">Бумага на ЭКГ BTL-08 MT </t>
  </si>
  <si>
    <t>рулон</t>
  </si>
  <si>
    <t>ЭКГ- лента для дефибриллятора "NIHON KOHDEN" FQS 50-3-100</t>
  </si>
  <si>
    <t>ЭКГ  бумага  на аппарат 6-канальный SСHILLER  АТ-102   210х280х215</t>
  </si>
  <si>
    <t>ЭКГ  SHILLER -АТ-102   210х280х215</t>
  </si>
  <si>
    <t>книжка</t>
  </si>
  <si>
    <t>Одноразовые электроды с жидким гелем для ЭКГи Холтеровскому монитору диаметр 45 мм Шиллер</t>
  </si>
  <si>
    <t>Кабели отведений  ЭКГ 3х канальный 7 проводной</t>
  </si>
  <si>
    <t>игла</t>
  </si>
  <si>
    <t>Кабели отведений  ЭКГ 2х канальный 5 проводной</t>
  </si>
  <si>
    <t>Манжета плечевая в сборе с пневмошлангом и разъемным штуцером для СМАД (Россия) для взрослых р-р 32-42</t>
  </si>
  <si>
    <t>Чехол с плечевым ремнем для суточного монитора ЭКГ  Полиспектр</t>
  </si>
  <si>
    <t xml:space="preserve">Принтерная бумага High Quality super ULSTAR 1100-S размер 110mm x 20 m </t>
  </si>
  <si>
    <t>рол</t>
  </si>
  <si>
    <t>Бумага для спирографа Супер Спиро 80 х 25 мм</t>
  </si>
  <si>
    <t>Бумажный мунштук одноразовый для спироанализатора</t>
  </si>
  <si>
    <t>Шовный материал (с иглой) №0</t>
  </si>
  <si>
    <t>Одноразовый скальпель №11 остроконечный</t>
  </si>
  <si>
    <t>Одноразовый скальпель №21 остроконечный</t>
  </si>
  <si>
    <t>Игла для аспирации костного мозга 16G x 28mm</t>
  </si>
  <si>
    <t>Игла для аспирации костного мозга 9G x 10mm</t>
  </si>
  <si>
    <t>Рентген пленка 35х35  KODAK,зеленая №100</t>
  </si>
  <si>
    <t>Рентген пленка 30 х 40 Кодак grin №100</t>
  </si>
  <si>
    <t>Рентген пленка 35 х 43 Кодак grin №100</t>
  </si>
  <si>
    <t>Проявитель жидкий X-ОМАТ на 20 л</t>
  </si>
  <si>
    <t>Фиксаж жидкий X-ОМАТ на 20 литров</t>
  </si>
  <si>
    <r>
      <t xml:space="preserve">Пленка dry medical film </t>
    </r>
    <r>
      <rPr>
        <b/>
        <sz val="10"/>
        <rFont val="Times New Roman"/>
        <family val="1"/>
        <charset val="204"/>
      </rPr>
      <t>Agfa</t>
    </r>
  </si>
  <si>
    <r>
      <t xml:space="preserve"> dry medical film </t>
    </r>
    <r>
      <rPr>
        <b/>
        <sz val="10"/>
        <rFont val="Times New Roman"/>
        <family val="1"/>
        <charset val="204"/>
      </rPr>
      <t>Agfa 35*43, 14*17 №100</t>
    </r>
  </si>
  <si>
    <t>Трубка для насоса с 3-мя иглами   Ulrich medical XD 2020</t>
  </si>
  <si>
    <t>Трубка пациента Ulrich medical 250 см XD 2040</t>
  </si>
  <si>
    <t>Азопираму(хим.тест.контроль по качеству обработки мед. инструментария)флакон по 50 мл</t>
  </si>
  <si>
    <t>Сайдезим (экстра) 2литра в канистре</t>
  </si>
  <si>
    <t>Сайдекс ОПА 3,78л в канистре</t>
  </si>
  <si>
    <t>Сайдекс ОПА      3,78л в канистре</t>
  </si>
  <si>
    <t xml:space="preserve">Фильтр антибактериальный большой 0,2 мкм </t>
  </si>
  <si>
    <t xml:space="preserve">Фильтр антибактериальный маленький 0,1мкм </t>
  </si>
  <si>
    <t>ЧАС-алкилометилбензиламмоний хлорид и N.Nдицедил, N.N- диметиламмоний хлорид.</t>
  </si>
  <si>
    <t>пакет</t>
  </si>
  <si>
    <t>Гликолиевая кислота, алкилметилбензиламмония хлорид, ПАВ, ингибитор коррозии.</t>
  </si>
  <si>
    <t>Гликолевая кислота, алкилметилбензиламмония хлорид, ПАВ, ингибитор коррозии.</t>
  </si>
  <si>
    <t>литр</t>
  </si>
  <si>
    <t>1.натриевая соль дихлоризоцианоровой кислоты-84%,</t>
  </si>
  <si>
    <t>ДХЦК-90%,адипиновая кислота -5,%,карбонат натрия-5%.</t>
  </si>
  <si>
    <t>банка</t>
  </si>
  <si>
    <t>Н-пропанол 25% и изопрапанол-40%</t>
  </si>
  <si>
    <t>Антисептик 68,229% этанола и 5,0%изопрпанола  и  0,115% бутандиол</t>
  </si>
  <si>
    <t>Антисептик 40% изопропиловый спирт и 25%н-изопропиловый спирт</t>
  </si>
  <si>
    <t>2 - антибактериального компонента, ПАВ.</t>
  </si>
  <si>
    <t>Полигексаметиленбигуанид гидрохлорид 0,4-08 %</t>
  </si>
  <si>
    <t xml:space="preserve">100 мл раствора содержат в качестве действующих веществ: Ундециловая кислота (0,2%), лауриновая кислота (0,15%), молочная кислота (0,4%), вода,  сульфат содиума лаурета, лаурет-3, сульфат магния, лаурил глюкосид, гликоль дистеарт, стеарамиды МЕА, кокамиды ДЕА,  лимонная кислота, гидрооксид содиума, аллантоин,  хлорид содиума, отдушка,  феноксиэтанол, метилдибромоглутаронитрил, С.I.42090, C.I.47005. Моющий лосьон с дезинфицирующим действием на основе смягчающих кожу поверхностноактивных веществ, ароматизаторов и оказывающего защитное действие алатоина, в форме вязкого, бледно-зеленого, слегка опалесцирующего лосьона. </t>
  </si>
  <si>
    <t xml:space="preserve"> ТРН протект (терралин) 2 литра концентрат. Предназначен для дез. и очистки водоустойчивой поверхности в ЛПУ, замачивания медицинского белья, обладает моющим эффектом.</t>
  </si>
  <si>
    <t>Емкость с крышкой для дезинфекции, 5 литров</t>
  </si>
  <si>
    <t>Ведро-диспенсер</t>
  </si>
  <si>
    <t>Сменный блок сухих салфеток размером 145*320мм с перфорацией 165 штук</t>
  </si>
  <si>
    <t>Этиловый спирт  65%,изопропил -4,7%,ЧАС</t>
  </si>
  <si>
    <t>Готовые  дезинфицирующие салфетки  для оборудования №150 200*200</t>
  </si>
  <si>
    <t>конт</t>
  </si>
  <si>
    <t>Эмпауэр 3,78 л</t>
  </si>
  <si>
    <t xml:space="preserve">Клиндезин ОПА плюс 3,78л </t>
  </si>
  <si>
    <t>Щетка Pull Thru для очистки каналов эндоскопов, рабочая длина 2200 м, диаметр канала 2,8-5,0 мм</t>
  </si>
  <si>
    <t>Щетка Pull Thru для очистки каналов эндоскопов, рабочая длина 2200 м, диаметр канала 1,4 - 2,6 см</t>
  </si>
  <si>
    <t>Игла биопсийная, модель МСА-U, стерильная однократного применения размерами:Калибр (g) 14; длина (см) 20, диаметр 2 мм, совместима с пистолетом Bard Magnum MCA-U- 14/20</t>
  </si>
  <si>
    <t xml:space="preserve">Контейнер для утилизации мед. Отходов на 20 л </t>
  </si>
  <si>
    <t>Пакет для сбора и хранения отходов  650х1000 в комплекте со стяжкой (А,Б,В,Г)  ЖЕЛТЫЕ (ПЛОТНЫЕ)</t>
  </si>
  <si>
    <t xml:space="preserve">Контейнер для утилизации мед. отходов ПЛАСТИКОВЫЙ на 10 л </t>
  </si>
  <si>
    <t xml:space="preserve">Контейнер для утилизации мед. отходов ПЛАСТИКОВЫЙ на 2 л </t>
  </si>
  <si>
    <t xml:space="preserve">Экспресс - тест для ВИЧ - инфекции </t>
  </si>
  <si>
    <t>Тест - система для подтверждения наличия антител к ВИЧ-1 и ВИЧ - 2</t>
  </si>
  <si>
    <t>набор</t>
  </si>
  <si>
    <t>Sterilant agent (реагент - пероксид водорода 50% 30 мл)</t>
  </si>
  <si>
    <t>Biological indicator (биологический индикатор) №30</t>
  </si>
  <si>
    <t>Упаковочные мешки в рулонах 300ммх70м</t>
  </si>
  <si>
    <t>Упаковочные мешки в рулонах 250ммх70м</t>
  </si>
  <si>
    <t>Упаковочные мешки в рулонах 150ммх70м</t>
  </si>
  <si>
    <t>Термическая бумага для принтера</t>
  </si>
  <si>
    <t>Индикаторы химические для контроля паровой стерилизации 132 град.№500</t>
  </si>
  <si>
    <t>Индикаторы химические для контроля воздушной стерилизации 180 град.№500</t>
  </si>
  <si>
    <t>Кассеты для STERRAD 100NX №2</t>
  </si>
  <si>
    <t>Биологические индикаторы №30</t>
  </si>
  <si>
    <t>Упаковочные пакеты в рулонах 250 ммх70м №4</t>
  </si>
  <si>
    <t>Упаковочные пакеты в рулонах 150 ммх70м №4</t>
  </si>
  <si>
    <t>Оберточный материал 760х760мм №300</t>
  </si>
  <si>
    <t>Оберточный материал 1210 х 1210 мм №250</t>
  </si>
  <si>
    <t>Термометр для холодильника</t>
  </si>
  <si>
    <t>Гигрометр</t>
  </si>
  <si>
    <t>Ланцеты Акку чек №200</t>
  </si>
  <si>
    <t>Тест-полоски  Акку Чек №50</t>
  </si>
  <si>
    <t>Игла для биопсии TZ 16-18: длиной 16см диаметр 1,2, калибр18g, Gallini S.p.a., Италия</t>
  </si>
  <si>
    <t xml:space="preserve">Игла для биопсии TZ 16-18: длиной 16см диаметр 1,2, калибр18g, Gallini S.p.a., Италия </t>
  </si>
  <si>
    <t>Набор направляющих для биопсийных игл, стерильный, на УЗ-датчик С5-1 Iu-22, Philips №10</t>
  </si>
  <si>
    <t>Для манитора ВМ-5 манжеты для взрослых многоразовый (для полных)</t>
  </si>
  <si>
    <t>Микропробирки Eppendorf  для ПЦР 1,5 мл (Германия) №500</t>
  </si>
  <si>
    <t>Сенсор глюкозы</t>
  </si>
  <si>
    <t>Сенсор глюкозы по заявке</t>
  </si>
  <si>
    <t>Диализатор Hemoflow F8 - 1 кв.м</t>
  </si>
  <si>
    <t>Диализатор Hemoflow F10 - 1,8 кв.м</t>
  </si>
  <si>
    <t>Кровопроводящая магистраль для диализа AV-Set FMC FA204C/FV204C</t>
  </si>
  <si>
    <t>Фистульные иглы Fistula Needl 16 G Art</t>
  </si>
  <si>
    <t>Фистульные иглы Fistula Needl 16 G Vent</t>
  </si>
  <si>
    <t>Фильтр диализной жидкости DIASAFE PLUS</t>
  </si>
  <si>
    <t>Раствор для дезинфекции Цитростерил 5 л.</t>
  </si>
  <si>
    <t>Таблетированная соль для водоумягчения (25 кг)</t>
  </si>
  <si>
    <t>ИТОГО</t>
  </si>
  <si>
    <t>Заявка на реагенты КДЛ по бюджету на2018г</t>
  </si>
  <si>
    <t>Наименование</t>
  </si>
  <si>
    <t>ед.изм</t>
  </si>
  <si>
    <t>цена за ед</t>
  </si>
  <si>
    <t>общ.сумма</t>
  </si>
  <si>
    <t>Цена на 2018г</t>
  </si>
  <si>
    <t>Общ сумма</t>
  </si>
  <si>
    <t>Cobas integra 400</t>
  </si>
  <si>
    <t>Cobas Integra ALPL2 IFCC 400 Tests Щелочная фосфотаза 03333701190</t>
  </si>
  <si>
    <t>шт</t>
  </si>
  <si>
    <t>Cobas Integra ALTL 500 Tests Аланин аминотрансфераза</t>
  </si>
  <si>
    <t>Cobas Integra AMYL2 300 Tests а-Амилаза03183742122</t>
  </si>
  <si>
    <t>Cobas Integra AMY-P 200 Tests Панкреатическая амилаза 20766623322</t>
  </si>
  <si>
    <t>Cobas Integra ASTL 500 Tests Аспартат Аминотрансфераза20764949322</t>
  </si>
  <si>
    <t>Cobas Integra CKL 200 Tests Креатинин киназа 045249771990</t>
  </si>
  <si>
    <t>Cobas Integra CKMBL 100 Tests Креатинин киназа МВ04525299190</t>
  </si>
  <si>
    <t>Cobas Integra GGT2 400 Tests гамма глютаминтрансфераза03002721122</t>
  </si>
  <si>
    <t>Cobas Integra LDHI2 acc.IFCC 300 Tests Лактат дегидрогеназа03004732122</t>
  </si>
  <si>
    <t xml:space="preserve">Cobas Integra ALB Gen.2 300 Tests Альбумин 03183688122                       </t>
  </si>
  <si>
    <t>Cobas Integra BILD 350 Tests Билирубин прямой 5589061190</t>
  </si>
  <si>
    <t>Cobas Integra CA 300 Tests Кальций 5061482190</t>
  </si>
  <si>
    <t>Cobas Integra CHOL2 400 Tests Холестерин03039773190</t>
  </si>
  <si>
    <t>Cobas Integra CREAJ 700 Tests Креатинин 03263991190</t>
  </si>
  <si>
    <t>Cobas Integra GLUCL 800 Tests Глюкоза0440483190</t>
  </si>
  <si>
    <t>HDL-C Gen.3, 200Tests, cobas c, Integra Холестерин высокой плотности 04399803190</t>
  </si>
  <si>
    <t xml:space="preserve">шт </t>
  </si>
  <si>
    <t>IRON Gen.2, 200Tests, cobas c, Integra Железо03183696122</t>
  </si>
  <si>
    <t>Cobas Integra LDL-C Gen.2  175 Tests Холестерин низкой плотности 03038866322</t>
  </si>
  <si>
    <t>Cobas Integra MG 175 Tests Магний 20737593322</t>
  </si>
  <si>
    <t>Cobas Integra PHOS2 250 Tests Фосфор</t>
  </si>
  <si>
    <t>Cobas Integra TP 300 Tests Общий белок</t>
  </si>
  <si>
    <t>Cobas Integra TRIGL 250 Tests Триглицериды</t>
  </si>
  <si>
    <t>Cobas Integra UA2 400 Tests Мочевая кислота</t>
  </si>
  <si>
    <t>UIBC, 100Tests, cobas c, Integra Ненасыщенная железосвязывающая активность04536355190</t>
  </si>
  <si>
    <t>Cobas Integra UREAL 500 Tests Мочевина04460715190</t>
  </si>
  <si>
    <t>Cobas Integra ASO, 100 Best. Антистрептолизин 20750948322</t>
  </si>
  <si>
    <t>Cobas Integra CRP LX НS,300Test, С реактивный белок04628918190</t>
  </si>
  <si>
    <t>Cobas Integra FERR, 200 Best. (G.2)  Ферритин 03528995190</t>
  </si>
  <si>
    <t>Cobas Integra  Hba1c, TQ Gen.2 150 Best. Гликогемоглобин А1С 4528123190</t>
  </si>
  <si>
    <t>Cobas Integra IgA, 100 Best. Иммуноглобулин А</t>
  </si>
  <si>
    <t>Integra IGGt 100 Иммуноглобулин G</t>
  </si>
  <si>
    <t>Cobas Integra IgM, 100 Best. Иммуноглобулин М</t>
  </si>
  <si>
    <t>MYO Gen.2, 100Tests, cobas c, Integra Миоглобин</t>
  </si>
  <si>
    <t>Cobas Integra RFII Ревматоидный фактор</t>
  </si>
  <si>
    <t>Кассета Церулоплазмин CERU (Ceruloplasmin)</t>
  </si>
  <si>
    <t>PreciControl ClinChem Multi 105117003190</t>
  </si>
  <si>
    <t>наб</t>
  </si>
  <si>
    <t>PreciControl ClinChem Multi 2 5117216190</t>
  </si>
  <si>
    <t>Calibrator f.a.s. 12x3 ml Калибратор для автоматических систем</t>
  </si>
  <si>
    <t>C.f.a.s.-CK-MB 3x1 ml Калибратор для креатининкиназы МВ</t>
  </si>
  <si>
    <t>Контроль для турбодиметрического в моче: патол Precipath Puc В уп 4 флпо 3мл</t>
  </si>
  <si>
    <t>CfaS Lipid F 3x1ml Калибратор для липидов</t>
  </si>
  <si>
    <t>Calibrator f.a.s. Proteins Калибратор для протеинов</t>
  </si>
  <si>
    <t xml:space="preserve">Cfas MYO Калибратор для миоглобина </t>
  </si>
  <si>
    <t xml:space="preserve">Serumproteine T Standard,  Серумпротеин Т стандарт                       </t>
  </si>
  <si>
    <t>Контроль для миоглобина</t>
  </si>
  <si>
    <t xml:space="preserve">HBA1C Control N neu  Контроль для гликогемоглобина  (норма)                                        </t>
  </si>
  <si>
    <t xml:space="preserve">HBA1C Control P neu  Контроль для гликогемоглобина  (патология)     </t>
  </si>
  <si>
    <t>HbA1c TQ haemolyzing rgt, cobas c Гемолизирующий реагент 6*10мл 4528328190</t>
  </si>
  <si>
    <t>HbA1c Calibrator, 3 x 1 ml  Калибратор для гликогемоглобина 04528417190</t>
  </si>
  <si>
    <t>CRP N Control, 5x0,5 ml Контроль для СРБ (норма)20766321322</t>
  </si>
  <si>
    <t xml:space="preserve">Controlset RF II   Контроль для ревмофактора 4*1мл(2 уровня)           </t>
  </si>
  <si>
    <t>Preciset RF Стандарт для ревмофактора</t>
  </si>
  <si>
    <t>C.f.a.s. PAC калибратор для альбумина и цурулоплазмина</t>
  </si>
  <si>
    <t xml:space="preserve">IRON T Standard Калибратор для ОЖСС cobas  Integra </t>
  </si>
  <si>
    <t>Integra Microcuvetten Cobas Integra-Микрокюветы</t>
  </si>
  <si>
    <t>Cobas Integra Cleaner Раствор Промывочный раствор 1000мл</t>
  </si>
  <si>
    <t>Cobas Integra Cleaner,150Tests Очищающий раствор (касета)</t>
  </si>
  <si>
    <t>D:WASTE CONT. C-I.400 20      *CX Резервуар для отходов 20шт</t>
  </si>
  <si>
    <t>Пробирки белые с крышкой 1000шт</t>
  </si>
  <si>
    <t>уп</t>
  </si>
  <si>
    <t>Игла для забора реагентов</t>
  </si>
  <si>
    <t>Годовой набор Cobas Integra, Интегра 400 плюс</t>
  </si>
  <si>
    <t>Лампа галагеновая</t>
  </si>
  <si>
    <t>Итого</t>
  </si>
  <si>
    <t>ТЕСТ Полосы и расходные материалы для мочевого анализатора "Urisis 1100"</t>
  </si>
  <si>
    <t>Тест-полоски Combur 10Test UX-100 шт.Combur</t>
  </si>
  <si>
    <t>Калибровочные полоски Control-Test M 50шт. Control-Test M 50 strips</t>
  </si>
  <si>
    <t>Термобумага для принтера  (20 рулон.)Roll of printer paper  for Urisys 1100 analyser (20 pcs)</t>
  </si>
  <si>
    <t>Для гемотологического анал Swelab Alfa</t>
  </si>
  <si>
    <t>Изотонический разбавитель,20л(канистра)</t>
  </si>
  <si>
    <t xml:space="preserve">Лизирующий реагент, 5л (канистра) </t>
  </si>
  <si>
    <t>Контрольная кровь 3*4.5мл 3-Diff Control</t>
  </si>
  <si>
    <t>Реагент Boule (комплект для очистки)</t>
  </si>
  <si>
    <t>Калибратор 1х3мл</t>
  </si>
  <si>
    <t>COBASE411</t>
  </si>
  <si>
    <t>Elecsys Cortisol RP Элексис-Кортизол</t>
  </si>
  <si>
    <t>Elecsys Cortisol CS Элексис-Калибратор для Кортизола</t>
  </si>
  <si>
    <t xml:space="preserve">Кассета: ACTH на 100 тестовElecsys ACTH 100 tests </t>
  </si>
  <si>
    <t>Калибратор: для адренокортикотропного гормона ACTH 4*1 мл</t>
  </si>
  <si>
    <t>Elecsys C-peptide  Набор для определения С-пептида</t>
  </si>
  <si>
    <t>Elecsys C-peptide CS Калибратор для набора С-пептид</t>
  </si>
  <si>
    <t>Elecsys Insulin RP Элексис-Инсулин</t>
  </si>
  <si>
    <t>Elecsys Insulin  Элексис-Калибратор для инсулина</t>
  </si>
  <si>
    <t>ELECSYS TSH Элексис-ТТГ (тиреотропный гормон)</t>
  </si>
  <si>
    <t>ELECSYS TSH CALSET Элексис-Калибратор для ТТГ</t>
  </si>
  <si>
    <t>ELECSYS T3 Элексис-Т3 (трийодтиронин)</t>
  </si>
  <si>
    <t>ELECSYS T3 CALSET Элексис-Калибратор для Т3</t>
  </si>
  <si>
    <t>ELECSYS FT3 Элексис-Свободный Т3 (свободный  трийодтиронин)</t>
  </si>
  <si>
    <t>ELECSYS FT3 CALSET Элексис-Калибратор для свободногоТ3</t>
  </si>
  <si>
    <t>ELECSYS T4 2.GENERATION Элексис-Т4 2 поколение (тироксин)</t>
  </si>
  <si>
    <t>ELECSYS T4 CALSET 2.GENERATION Элексис-Калибратор для Т4 2 поколение</t>
  </si>
  <si>
    <t xml:space="preserve">ELECSYS FT4  Элексис-Свободный Т4 (свободный тироксин) </t>
  </si>
  <si>
    <t>ELECSYS FT4  Элексис-Калибратор для свободного Т4</t>
  </si>
  <si>
    <t xml:space="preserve">Elecsys Anti-TPO Элексис- Антитела к тиреоидпероксидазе </t>
  </si>
  <si>
    <t xml:space="preserve">Elecsys Anti-TPO - Калибратор </t>
  </si>
  <si>
    <t xml:space="preserve">Кассета: Anti-TG на 100 тестов </t>
  </si>
  <si>
    <t>Калибратор А-ТГ</t>
  </si>
  <si>
    <t>Elecsys anti-TSHR Элексис-антителла к тиреотропному гормону</t>
  </si>
  <si>
    <t>ELECSYS IGE Элексис-IgE</t>
  </si>
  <si>
    <t>ELECSYS IGE CALSET Элексис-Калибратор для IgE</t>
  </si>
  <si>
    <t>ELECSYS HBsAG Элексис- поверхностный антиген гепатита В</t>
  </si>
  <si>
    <t xml:space="preserve">ELECSYS HBeAG Элексис- Антиген е гепатита B </t>
  </si>
  <si>
    <t xml:space="preserve">ELECSYS anti-HBs Элексис- антитела к поверхностному антигену гепатита В </t>
  </si>
  <si>
    <t>ELECSYS anti-Hbe Элексис- Антитела к антигену е  гепатита В</t>
  </si>
  <si>
    <t>ELECSYS anti-HBc Элексис- Антитела к сердцевинному антигену гепатита В</t>
  </si>
  <si>
    <t>ELECSYS anti-HCV Элексис-антитела к Гепатиту С</t>
  </si>
  <si>
    <t>PRECICONTROL anti-HCV Элексис-Контроль для анти-HCV</t>
  </si>
  <si>
    <t>наб.</t>
  </si>
  <si>
    <t>ELECSYS PRECICONTROL UNIVERSAL Элексис-Контроль универсальный</t>
  </si>
  <si>
    <t>PreciControl ThyroAB Elecsys</t>
  </si>
  <si>
    <t>PreciControl Tumormarker 4 х 3 ml</t>
  </si>
  <si>
    <t>PreciControl Multimarker 4 х 3 ml</t>
  </si>
  <si>
    <t>PreciControl HBsAg Элексис-Контроль для HBsAg</t>
  </si>
  <si>
    <t>PreciControl anti-HBs Элексис-Контроль для anti-HBs</t>
  </si>
  <si>
    <t>PreciControl anti-HBc Элексис-Контроль для anti-HBc</t>
  </si>
  <si>
    <t>PreciControl а- НВЕ- Elecsys Элексис-Контроль для Hbe</t>
  </si>
  <si>
    <t>ELECSYS SYS WASH Элексис-Раствор промывочный</t>
  </si>
  <si>
    <t>CLEAN-SOL.ELECSYS CLEAN-CELL Элексис-Очищающий раствор</t>
  </si>
  <si>
    <t>ASSAY BUF.ELECSYS PRO-CELL Элексис-Буферный раствор</t>
  </si>
  <si>
    <t>Assay tip Elecsys 2010 Элексис-Наконечники (2010)</t>
  </si>
  <si>
    <t>Assay cup Elecsys 2010   Элексис-Кюветы (2010)</t>
  </si>
  <si>
    <t>ELECSYS UNIVERSAL DILUENT Элексис-Разбавитель универсальный</t>
  </si>
  <si>
    <t>ISE(CleaningSolution)Sys Clea Раствор для системной очистки</t>
  </si>
  <si>
    <t>Емкость для отходов  для е411/2010 14 шт.</t>
  </si>
  <si>
    <t>ELECSYS AFP Элексис- а-фетопротеин (первичная гепатоцеллюлярной карциноме,  герминомах.)</t>
  </si>
  <si>
    <t xml:space="preserve">Elecsys AFP CalSet Gen 2.1     Калибратор для а-фитопротеина      </t>
  </si>
  <si>
    <t>Годовой набор CobasЕ411</t>
  </si>
  <si>
    <t>Элексис-Витамин В12 на 100 тестов</t>
  </si>
  <si>
    <t>Elecsys фолата на 100 тестов</t>
  </si>
  <si>
    <t>ИФА  Мультискан ассент</t>
  </si>
  <si>
    <t>Набор кальпротектина ИФА метод по калу колич.</t>
  </si>
  <si>
    <t>Набор для опред. Клостридиума в калеИФА метод колич</t>
  </si>
  <si>
    <t>Панкреатическая эластаза в кале ИФА метод количест</t>
  </si>
  <si>
    <t>ARHITECT</t>
  </si>
  <si>
    <t>ARCHITECT Тропонин реагент</t>
  </si>
  <si>
    <t>ARCHITECT Тропонин калибратор</t>
  </si>
  <si>
    <t>ARCHITECT Тропонин контроль</t>
  </si>
  <si>
    <t>ARCHITECT Anti-CCP контроль</t>
  </si>
  <si>
    <t>ARCHITECT СА19-9 калибраторы</t>
  </si>
  <si>
    <t>ARCHITECT СА19-9 контроль</t>
  </si>
  <si>
    <t>ARCHITECT СА19-9 реагент</t>
  </si>
  <si>
    <t>ARCHITECT СА125 реагент</t>
  </si>
  <si>
    <t>ARCHITECT СА125калибратор</t>
  </si>
  <si>
    <t>ARCHITECT СА125контроль</t>
  </si>
  <si>
    <t>ARCHITECT Такролимус калибраторы</t>
  </si>
  <si>
    <t>ARCHITECT Такралимус реагент 100 тестов</t>
  </si>
  <si>
    <t>Мультиконтроль для иммуносупрессантов</t>
  </si>
  <si>
    <t>ARCHITECT Такролимус реагент для преципитации</t>
  </si>
  <si>
    <t>ARCHITECT Циклоспарин калибраторы</t>
  </si>
  <si>
    <t>ARCHITECT Циклоспарин реагент 100 тестов</t>
  </si>
  <si>
    <t>ARCHITECT Циклоспаринс р-т преципит</t>
  </si>
  <si>
    <t>Промывающий буфер</t>
  </si>
  <si>
    <t>Раствор Триггера</t>
  </si>
  <si>
    <t>Раствор Пре-триггера</t>
  </si>
  <si>
    <t>ARCHITECT реагент для ухода за зондомARC Probe Conditioning</t>
  </si>
  <si>
    <t>AVL9180</t>
  </si>
  <si>
    <t xml:space="preserve">Cнап Пак Контейнер с растворами </t>
  </si>
  <si>
    <t>Контрольный раствор Isetrol</t>
  </si>
  <si>
    <t>Референсный электрод и хаузинг</t>
  </si>
  <si>
    <t>Электрод К</t>
  </si>
  <si>
    <t>Электрод Na</t>
  </si>
  <si>
    <t>Электрод Ca</t>
  </si>
  <si>
    <t>Набор трубок для перистатического насоса</t>
  </si>
  <si>
    <t>Набор трубок для анализатора</t>
  </si>
  <si>
    <t xml:space="preserve">Термобумага для приборов 9100 серии 5 роликов в упаковке </t>
  </si>
  <si>
    <t>Держатель для референсного электрода</t>
  </si>
  <si>
    <t>ДЛЯ COBAS H 232</t>
  </si>
  <si>
    <t>Roche Cardiac Д-димер тест- полоски</t>
  </si>
  <si>
    <t>уп,</t>
  </si>
  <si>
    <t>Roche Cardiac T Quantitative тест-полоски</t>
  </si>
  <si>
    <t>Набор тест-полосок для определения концентрации pro BNP, Roche Cardiac proBNP 10 tests (cobas)</t>
  </si>
  <si>
    <t xml:space="preserve">Roche Cardiac Control Troponin </t>
  </si>
  <si>
    <t>Roche Cardiac D-Dimer Control</t>
  </si>
  <si>
    <t>Контроль для proBNP. Roche CARDIAC Control proBNP (cobas)
1 УП / 2 Х 1 МЛ</t>
  </si>
  <si>
    <t>итого</t>
  </si>
  <si>
    <t>Группа крови</t>
  </si>
  <si>
    <t>Цоликлон анти-А 10 мл</t>
  </si>
  <si>
    <t>10мл-10фл.</t>
  </si>
  <si>
    <t>Цоликлон анти-В  10 мл</t>
  </si>
  <si>
    <t>Цоликлон анти-А1  5мл</t>
  </si>
  <si>
    <t>5мл-10фл.</t>
  </si>
  <si>
    <t>Цоликлон анти-АВ  5мл</t>
  </si>
  <si>
    <t>Цоликлон анти-Д супер Ig M 5мл</t>
  </si>
  <si>
    <t>5мл-20фл.</t>
  </si>
  <si>
    <t>Для каогулометра СА 1500  SYSMEX</t>
  </si>
  <si>
    <t>реагент для определения Thromborel S, уп.(10 х 10 мл/1000 тестов</t>
  </si>
  <si>
    <t>реагент для определения Actin FS,уп.(10 х 2,0 мл/400 тестов</t>
  </si>
  <si>
    <t>реагент для определения Pathromtin,уп.(10 х 5,0 мл/2000 тестов</t>
  </si>
  <si>
    <t>Хлорид кальция 0,025 моль/л, уп.(10 х15)</t>
  </si>
  <si>
    <t>мультифибрен "U"(бычий),уп(10 х5 мл/500 тестов</t>
  </si>
  <si>
    <t>Реагент для определения Test Thrombin,уп(10х5 мл/500 тестов)</t>
  </si>
  <si>
    <t>Стандартная плазма</t>
  </si>
  <si>
    <t xml:space="preserve">              уп.</t>
  </si>
  <si>
    <t>Контрольная плазма Control Plasma N УП.(10 х1,0 МЛ</t>
  </si>
  <si>
    <t>Контрольная плазма Control Plasma P УП.(10 х1,0 МЛ</t>
  </si>
  <si>
    <t>Калибратор РТ-Multi cflibrator</t>
  </si>
  <si>
    <t xml:space="preserve">Стандарт для Фибриногена </t>
  </si>
  <si>
    <t>Веrichrom AT III 1 Kit 170тестов</t>
  </si>
  <si>
    <t>Раствор чистящий CA CleanI (cleaner),уп.(1х50мл)</t>
  </si>
  <si>
    <t>Раствор промывочный CA CleanIІ(rinse),уп.(1х500 мл)</t>
  </si>
  <si>
    <t>Пр-ки для образц.конич.4 мл  *100</t>
  </si>
  <si>
    <t xml:space="preserve">             уп.   </t>
  </si>
  <si>
    <t>Кюветы(реакционные),уп(3х1000 шт)</t>
  </si>
  <si>
    <t>Поднос для образцов,уп(50х50)</t>
  </si>
  <si>
    <t>Лампа галогенная (ВВ696646)</t>
  </si>
  <si>
    <t>трубка NO, 29 (44284290)</t>
  </si>
  <si>
    <t>Сальник шприцевый AR401-P5-XU</t>
  </si>
  <si>
    <t>Трубочка  полиуретная 1,2х2,5,10.0м</t>
  </si>
  <si>
    <t>Трубочка  тефлоновая 1,2ММIDх10.0м</t>
  </si>
  <si>
    <t>Трубочка силиконовая 1/8х1/4F73,х5,0м</t>
  </si>
  <si>
    <t>Игла реагентная NO.2 (РМ)</t>
  </si>
  <si>
    <t>Игла образца СА-1500 (РМ)</t>
  </si>
  <si>
    <t>Шлейф NO, 2423</t>
  </si>
  <si>
    <t>Датчик позиции TLP-1204 (C3)</t>
  </si>
  <si>
    <t>Набор для вакуума PSL-21</t>
  </si>
  <si>
    <t>Набор для давления PSL-21</t>
  </si>
  <si>
    <t>Набор РФМК</t>
  </si>
  <si>
    <t>Анализатор газов крови АВL800</t>
  </si>
  <si>
    <t>Шприцы Pico с сухим гепарином для взятия артериальной крови Pico70 объемами: 1.5 мл. и размерами игл 23Gx16mm (коробка 100 шт.)</t>
  </si>
  <si>
    <t>кор.</t>
  </si>
  <si>
    <t>Раствор для автоматического контроля качества, уровень 1, 30 ампул</t>
  </si>
  <si>
    <t>Раствор для автоматического контроля качества, уровень 2, 30 ампул</t>
  </si>
  <si>
    <t>Раствор для автоматического контроля качества, уровень 3, 30 ампул</t>
  </si>
  <si>
    <t>Раствор для автоматического контроля качества, уровень 4, 30 ампул</t>
  </si>
  <si>
    <t>Очистной раствор 175 мл.</t>
  </si>
  <si>
    <t>Калибровочный раствор 1 по 200 мл.</t>
  </si>
  <si>
    <t>Калибровочный раствор 2-200 мл.</t>
  </si>
  <si>
    <t>Раствор промывочный-600мл.</t>
  </si>
  <si>
    <t>Калибровочный раствор tHb в упак. 4 амп.</t>
  </si>
  <si>
    <t>Мембраны для: референтного электрода поквартально</t>
  </si>
  <si>
    <t xml:space="preserve">Мембраны для рО2-электрода </t>
  </si>
  <si>
    <t xml:space="preserve">Мембраны для рCО2-электрода </t>
  </si>
  <si>
    <t xml:space="preserve">Мембраны для Ca-электрода </t>
  </si>
  <si>
    <t>Мембраны для Cl-электрода</t>
  </si>
  <si>
    <t>Мембраны для K-электрода</t>
  </si>
  <si>
    <t>Мембраны для Na-электрода</t>
  </si>
  <si>
    <t>Мембраны для глюкозного электрода поквартально</t>
  </si>
  <si>
    <t>Мембраны для лактатного электрода поквартально</t>
  </si>
  <si>
    <t>Баллон с калибровочным газом 1 (34 Бар)</t>
  </si>
  <si>
    <t>баллон</t>
  </si>
  <si>
    <t>Баллон с калибровочным газом 2 (34 Бар)</t>
  </si>
  <si>
    <t>Одноразовый пластиковый контейнер, 600mL.</t>
  </si>
  <si>
    <t xml:space="preserve">Годовой сервисный набор для ABL800 </t>
  </si>
  <si>
    <t>Термобумага в рулонах. (8 штук)</t>
  </si>
  <si>
    <t>Гипохлорита раствор 10%-100мл.</t>
  </si>
  <si>
    <t>Гистология</t>
  </si>
  <si>
    <t>Набор для ШИК (PAS) - реакции</t>
  </si>
  <si>
    <t>4х250 мл</t>
  </si>
  <si>
    <t>Альциановый синий рН 2,5</t>
  </si>
  <si>
    <t>Гимза</t>
  </si>
  <si>
    <t>Конго красный</t>
  </si>
  <si>
    <t>100 тестов</t>
  </si>
  <si>
    <t>Набор для окраски по Массону с анилиновым синим</t>
  </si>
  <si>
    <t>Гематоксилин Майера</t>
  </si>
  <si>
    <t>1000 мл</t>
  </si>
  <si>
    <t>Эозин водно-спиртовой концентрированный</t>
  </si>
  <si>
    <t>Формалин 10% забуференный, 10 л.</t>
  </si>
  <si>
    <t>10л</t>
  </si>
  <si>
    <t>Импрегнация серебром (набор)</t>
  </si>
  <si>
    <t xml:space="preserve">Буэн </t>
  </si>
  <si>
    <t>2500 мл</t>
  </si>
  <si>
    <t xml:space="preserve">Миелодек </t>
  </si>
  <si>
    <t>100 мл х 10</t>
  </si>
  <si>
    <t>Деол абсолют</t>
  </si>
  <si>
    <t>IsoPrep</t>
  </si>
  <si>
    <t>Био - клир</t>
  </si>
  <si>
    <t>Био Вакс 52/14</t>
  </si>
  <si>
    <t>5 кг/уп</t>
  </si>
  <si>
    <t>Био маунт НМ</t>
  </si>
  <si>
    <t xml:space="preserve">Желатиновый адгезив для срезов </t>
  </si>
  <si>
    <t>150 мл</t>
  </si>
  <si>
    <t>Стекла предметные СуперФрост Плюс  БиоОптика (Menzel)</t>
  </si>
  <si>
    <t>72 шт/уп</t>
  </si>
  <si>
    <t>Стекло предметное, с матовым полем, БиоОптика (Menzel)</t>
  </si>
  <si>
    <t>50 шт/уп</t>
  </si>
  <si>
    <t>Стекло покровное 24х50 мм, БиоОптика (Menzel)</t>
  </si>
  <si>
    <t>100 шт/уп</t>
  </si>
  <si>
    <t>Одноразовые микротомные ножи Accu-Edge® R35</t>
  </si>
  <si>
    <t>Биопсийные прокладки</t>
  </si>
  <si>
    <t>500 шт/уп</t>
  </si>
  <si>
    <t>Биопсийные кассеты с отделяемой крышкой, зеленого цвета</t>
  </si>
  <si>
    <t>2000 шт/уп</t>
  </si>
  <si>
    <t>Pap-Pen Иммуногистохимический карандаш для блокирования жидкостей на предметных стеклах.</t>
  </si>
  <si>
    <t>1шт</t>
  </si>
  <si>
    <t>Лабораторный маркер, устойчивый к растворителям, черный.</t>
  </si>
  <si>
    <t>12 шт/уп</t>
  </si>
  <si>
    <t xml:space="preserve">Стеклянный сосуд со стеклянной крышкой, для 30 стекол.  </t>
  </si>
  <si>
    <t>1 шт</t>
  </si>
  <si>
    <t>Пинцет анатомический по Мак Индо  дл.15,2</t>
  </si>
  <si>
    <t>Игла препаровальная, прямая</t>
  </si>
  <si>
    <t>Игла препаровальная, изогнутая</t>
  </si>
  <si>
    <t>Бокс картонный для хранения и транспортировки парафиновых блоков</t>
  </si>
  <si>
    <t>10 шт/уп</t>
  </si>
  <si>
    <t>Планшет горизонтальный из пластика на 20 предметных стекол с разделителем, без крышки, белого цвета</t>
  </si>
  <si>
    <t>Фильтровальная бумага 50 х 50 см</t>
  </si>
  <si>
    <t>Пластиковые заливочные формы (однораз) разм37х24х5</t>
  </si>
  <si>
    <t>Ножницы ВИГО</t>
  </si>
  <si>
    <t>Набор кисточек для микротоиов</t>
  </si>
  <si>
    <t>Immunoglobulin A (IgA), RTU, IVD / 
Поликлональные кроличьи  антитела к Иммуноглобулину А , RTU, IVD 7мл</t>
  </si>
  <si>
    <t>Lab Vision Corporation,
США</t>
  </si>
  <si>
    <t>Immunoglobulin M (IgM), RTU, IVD  /
Поликлональные кроличьи  антитела к Иммуноглобулину М, RTU, IVD 7мл</t>
  </si>
  <si>
    <t>Immunoglobulin D (IgD), RTU, IVD / 
Поликлональные кроличьи  антитела к Иммуноглобулину D, RTU, IVD 7мл</t>
  </si>
  <si>
    <t>Immunoglobulin G (IgG), RTU, IVD / 
Поликлональные кроличьи  антитела к Иммуноглобулину G, RTU, IVD</t>
  </si>
  <si>
    <t>RMAB CD3 (SP7/C3c), 7ml, RTU, RUO. 
Кроличье моноклональное антитело CD3 (SP7), 7мл, RTU, RUO.</t>
  </si>
  <si>
    <t>Springbio
США</t>
  </si>
  <si>
    <t>RРAB CD4(C4d), 7ml, RTU, RUO. Кроличье поликлональное антитело CD4,  7мл, RTU, RUO.</t>
  </si>
  <si>
    <t>RРAB CD1а, 7ml, RTU, RUO. Кроличье поликлональное антитело CD1а,  7мл, RTU, RUO.</t>
  </si>
  <si>
    <t>Система детекции UltraVision Quanto Пероксидаза Quanto и ДАБ Quanto, 125 мл</t>
  </si>
  <si>
    <t>HIER Buffer L, 9 BT/CS 'Буфер для демаскировки с pH 6,0 адаптированный к системе Quanto</t>
  </si>
  <si>
    <t>135 мл</t>
  </si>
  <si>
    <t>ПЦР в реальном времени (Амплисенс роторного типа)</t>
  </si>
  <si>
    <t>R-V5-Mod (RG,iQ,Mx,Dt) АмплиСенс HBV-FL</t>
  </si>
  <si>
    <t>R-V1-Mod(RG.iQ.Mx.Dt) АмплиСенс HCV-FL</t>
  </si>
  <si>
    <t>TR-V1-S-MC(RG,iQ,Mx,Dt)-E АмплиСенс HCV-Монитор-FL</t>
  </si>
  <si>
    <t>R-V1-1(1-4)-2x (RG,iQ,Mx,Dt,SC) АмплиСенс HCV-гепатип-FL</t>
  </si>
  <si>
    <t>Микроцентрифужные пробирки,градуированные,объемом 1,5мл. МСТ-150-С</t>
  </si>
  <si>
    <t>Тонкостенные пробирки для ПЦР,объем 0,2 мкл,плоская крышка PCR-02-C</t>
  </si>
  <si>
    <t>Наконечники 0,5-10,0 мкл Универсальные с фильтром для дозаторов.</t>
  </si>
  <si>
    <t>Наконечники 200,0 мкл Универсальные с фильтром для дозаторов.</t>
  </si>
  <si>
    <t>Наконечники универсальные для дозаторов с фильтром объемом 100 мкр</t>
  </si>
  <si>
    <t>Наконечники универсальные для дозаторов с фильтром объемом 1000,0 мкр</t>
  </si>
  <si>
    <t>К2-1-Et-50Рибо-Сорб</t>
  </si>
  <si>
    <t>К3-4-50 Ревелта-L</t>
  </si>
  <si>
    <t>Штативы для ПЦР для пробирок 1,5мл</t>
  </si>
  <si>
    <t>Штативы для ПЦР для пробирок 0,2мл</t>
  </si>
  <si>
    <t>Расходный материал для клиники</t>
  </si>
  <si>
    <t>Азур-Эозин по Романовскому(МиниМед)</t>
  </si>
  <si>
    <t>л</t>
  </si>
  <si>
    <t>Эозин метиленовый синий по МайГрюнвальду</t>
  </si>
  <si>
    <t>Краска для окраски ретикулоцитов "Диахим-ГемиСтейн-РТЦ</t>
  </si>
  <si>
    <t>Луис тест</t>
  </si>
  <si>
    <t>Диагностикум бруцеллезный антигенный жидкий для реакции аглютинации</t>
  </si>
  <si>
    <t>Тимоловая проба (500опр), Агат</t>
  </si>
  <si>
    <t>Сульфасалициловая кислота</t>
  </si>
  <si>
    <t>фл</t>
  </si>
  <si>
    <t>Дозаторы автоматические экспресс-лаборатория 1-5 Россия-Финл</t>
  </si>
  <si>
    <t>Дозаторы автоматические экспресс 200-1000мкл Россия-Финл</t>
  </si>
  <si>
    <t>Дозаторы автоматические экспресс 100-200мкл Россия-Финл</t>
  </si>
  <si>
    <t>Дозаторы автоматические экспресс 0-20мкл Россия-Финл</t>
  </si>
  <si>
    <t>Дозаторы автоматические экспресс 0-50 мкл Россия-Финл</t>
  </si>
  <si>
    <t>Наконечники 50-1000 мкл, cиние (1 уп-500шт) германия</t>
  </si>
  <si>
    <t>Наконечники д\ дозаторов 0-200мкл желтые  эппендорф. италия (1уп=1000шт)</t>
  </si>
  <si>
    <t>Наконечники  0-300мкл, бесцветные(1 уп-1000шт) польша</t>
  </si>
  <si>
    <t xml:space="preserve">Лампа для Фотоколориметра </t>
  </si>
  <si>
    <t>Лампа для микроскопа Axiostar plus</t>
  </si>
  <si>
    <t>Контейнеры для кала с лопатой на 30мл не стерильн.</t>
  </si>
  <si>
    <t>Контейнеры РР для сбора мочи 200 мл с закруч.красной крышкой (Италия)</t>
  </si>
  <si>
    <t>Масло иммерсионное терпеновое (100мл\фл)</t>
  </si>
  <si>
    <t xml:space="preserve">Всего </t>
  </si>
  <si>
    <t>Расход 
за 12 месяцев</t>
  </si>
  <si>
    <t>Остаток 
на 01.01.2018 год</t>
  </si>
  <si>
    <t>Кол-во</t>
  </si>
  <si>
    <t>ГОМП на 2018</t>
  </si>
  <si>
    <t>???</t>
  </si>
  <si>
    <t>Cobas Integra BILT 250 Tests Билирубин общий 5795397190</t>
  </si>
  <si>
    <t>Планшеты для определения группы крови</t>
  </si>
  <si>
    <t>TR-V5-S-MC(RG,iQ/Mx.Dt) АмплиСенс HBV-Монитор-FL</t>
  </si>
  <si>
    <r>
      <t xml:space="preserve">Одноразовый скальпель №21 </t>
    </r>
    <r>
      <rPr>
        <sz val="10"/>
        <color rgb="FFFF0000"/>
        <rFont val="Times New Roman"/>
        <family val="1"/>
        <charset val="204"/>
      </rPr>
      <t>22???</t>
    </r>
    <r>
      <rPr>
        <sz val="10"/>
        <rFont val="Times New Roman"/>
        <family val="1"/>
        <charset val="204"/>
      </rPr>
      <t xml:space="preserve"> остроконечный</t>
    </r>
  </si>
  <si>
    <t>натриевая соль дихлоризоцианоровой кислоты-84%,</t>
  </si>
  <si>
    <t>Для монитора ВМ-5 манжеты для взрослых многоразовый (для полных)</t>
  </si>
  <si>
    <t>Заявка</t>
  </si>
  <si>
    <t>План</t>
  </si>
  <si>
    <t xml:space="preserve">Зам директора по клинике             </t>
  </si>
  <si>
    <t xml:space="preserve">Зам директора по терапев службе              </t>
  </si>
  <si>
    <t xml:space="preserve">Зав.лаборатории                                         </t>
  </si>
  <si>
    <t>Мадалиев К.Н</t>
  </si>
  <si>
    <t>Ибрагимова И.Н</t>
  </si>
  <si>
    <t>Садыкова К.Г</t>
  </si>
  <si>
    <t xml:space="preserve">  </t>
  </si>
  <si>
    <t>Казахстанский национальный лекарственный формуляр для лекарственного обеспечения в рамках гарантированного объема бесплатной медицинской помощи НИИ Кардиологии и Внутренних болезней на 2018 год</t>
  </si>
  <si>
    <t>Предельная цена</t>
  </si>
  <si>
    <t>самостоятельный  кол-во</t>
  </si>
  <si>
    <t>СУММА</t>
  </si>
  <si>
    <t>СК-Фарм             кол-во</t>
  </si>
  <si>
    <t>Пенициламин</t>
  </si>
  <si>
    <t xml:space="preserve">Купренил </t>
  </si>
  <si>
    <t>таблетки, покрытые оболочкой 0,25 г</t>
  </si>
  <si>
    <t>Транс почка</t>
  </si>
  <si>
    <t xml:space="preserve">Blank  Cell Раствор необходим для калибровки новой измерительной ячейки  </t>
  </si>
  <si>
    <t xml:space="preserve">Elecsys Калибратор Varia </t>
  </si>
  <si>
    <t>ARCHITECT Anti-CCP калибратор</t>
  </si>
  <si>
    <r>
      <t>ARCHITECT Anti-CCP реагент</t>
    </r>
    <r>
      <rPr>
        <sz val="10"/>
        <color rgb="FFFF0000"/>
        <rFont val="Times New Roman"/>
        <family val="1"/>
        <charset val="204"/>
      </rPr>
      <t xml:space="preserve"> </t>
    </r>
  </si>
  <si>
    <t xml:space="preserve">Утверждаю </t>
  </si>
  <si>
    <t>Заместитель директора по</t>
  </si>
  <si>
    <t>клиническим вопросам</t>
  </si>
  <si>
    <t>Мадалиев К.Н.__________________________</t>
  </si>
  <si>
    <t>На приобритение медицинских изделий рамках гарантированного объема бесплатной медицинской помощи</t>
  </si>
  <si>
    <t xml:space="preserve">    Международное           непатентованное название</t>
  </si>
  <si>
    <t xml:space="preserve">цена самостоятельного </t>
  </si>
  <si>
    <t>Бинт 7х14  стерильный</t>
  </si>
  <si>
    <t>Маски медицинские 3-хслойные на завязках</t>
  </si>
  <si>
    <t>плотность 20 грамм/кв.м</t>
  </si>
  <si>
    <t>Перчатки диагностические латексные гладкие опудренные стерильные</t>
  </si>
  <si>
    <t xml:space="preserve"> размер 7-8 (М)</t>
  </si>
  <si>
    <t>Перчатки диагностические нитриловые текстурированные неопудренные стерильные</t>
  </si>
  <si>
    <t xml:space="preserve"> размер 7-8 (M)</t>
  </si>
  <si>
    <t>Перчатки хирургические латексные опудренные стерильные</t>
  </si>
  <si>
    <t xml:space="preserve"> размер 7,0 с длинной манжетой анатомической формы</t>
  </si>
  <si>
    <t xml:space="preserve"> Перчатки хирургические латексные опудренные стерильные</t>
  </si>
  <si>
    <t xml:space="preserve"> размер 7,5 с длинной манжетой анатомической формы</t>
  </si>
  <si>
    <t xml:space="preserve"> размер 8,0 с длинной манжетой анатомической формы</t>
  </si>
  <si>
    <t>Губка гемостатическая 25х30х05</t>
  </si>
  <si>
    <t>Игла двухсторонняя 0,7х38мм,22G х1 1/2</t>
  </si>
  <si>
    <t xml:space="preserve">Игла двухсторонняя 0,8х25 мм,21G х1 </t>
  </si>
  <si>
    <t>Игла двухсторонняя 0,8х38мм,21G х1 1/2</t>
  </si>
  <si>
    <t xml:space="preserve">Игла двухсторонняя 0,9х25мм,20G х1 </t>
  </si>
  <si>
    <t>Игла двухсторонняя 0,9х38мм,20G х1 1/2</t>
  </si>
  <si>
    <t>Иглодержатель</t>
  </si>
  <si>
    <t>для соединения двусторонней иглы и пробирки в момент взятия крови</t>
  </si>
  <si>
    <t>Катетер Нелатона, размеры СН 16</t>
  </si>
  <si>
    <t>однократного применения, стерильный, длиной 40,0 см,  диаметр 5,3  мм</t>
  </si>
  <si>
    <t>Катетер отсасывающий, размер СН 10</t>
  </si>
  <si>
    <t>однократного применения, стерильный, длиной 52,0 см,  диаметр 3,3  мм</t>
  </si>
  <si>
    <t>Катетер отсасывающий, размер СН 14</t>
  </si>
  <si>
    <t>однократного применения, стерильный, длиной 52,0 см,  диаметр 4,7  мм</t>
  </si>
  <si>
    <t>Катетер отсасывающий, размер СН 16</t>
  </si>
  <si>
    <t>однократного применения, стерильный, длиной 52,0 см,  диаметр 5,3  мм</t>
  </si>
  <si>
    <t>Катетер отсасывающий, размер СН 18</t>
  </si>
  <si>
    <t>однократного применения, стерильный, длиной 52,0 см,  диаметр 6,0  мм</t>
  </si>
  <si>
    <t>Катетер отсасывающий, размер СН 20</t>
  </si>
  <si>
    <t>однократного применения, стерильный, длиной 52,0 см,  диаметр 6,7  мм</t>
  </si>
  <si>
    <t>Катетер уретральный женский, размер СН 14</t>
  </si>
  <si>
    <t>однократного применения, стерильный, длиной 18,0 см,  диаметр 4,7  мм</t>
  </si>
  <si>
    <t>Катетер уретральный женский, размер СН 16</t>
  </si>
  <si>
    <t>однократного применения, стерильный, длиной 18,0 см,  диаметр 5,3  мм</t>
  </si>
  <si>
    <t>Катетер уретральный женский, размер СН 18</t>
  </si>
  <si>
    <t>однократного применения, стерильный, длиной 18,0 см,  диаметр 6,0  мм</t>
  </si>
  <si>
    <t>Комплект для лапароскопии</t>
  </si>
  <si>
    <t>1.чехол на инструментальный стол; 2. простыня-2 шт.; 3.салфетка впитывающая -4 шт;4. лента операционная-2шт</t>
  </si>
  <si>
    <t>Комплект универсальный большой</t>
  </si>
  <si>
    <t>1.чехол на инструментальный стол; 2. простыня-4 шт.; 3.салфетка впитывающая -4 шт;4. лента операционная-1шт, плотность материала от 40 до 70 грамм/кв.м.</t>
  </si>
  <si>
    <t>Контейнер вакуумный для мочи стерильный</t>
  </si>
  <si>
    <t>100 мл</t>
  </si>
  <si>
    <t>Костюм хирургический нестерильный одноразового применения с длинным рукавом</t>
  </si>
  <si>
    <t>нестерильный, брюки+рубашка, размером XL</t>
  </si>
  <si>
    <t>нестерильный, брюки+рубашка, размером XXL</t>
  </si>
  <si>
    <t>Подстилка-пеленка впитивающая одноразовая нестерильная</t>
  </si>
  <si>
    <t>60х90 см</t>
  </si>
  <si>
    <t>Простыня  2,0*0,7 стерильная из нетканного материала</t>
  </si>
  <si>
    <t>плотность 28 грамм/кв.м. для покрытия операционного стола и пациента при проведении хирургических операций</t>
  </si>
  <si>
    <t>Простыня  2,0*1,6 стерильная из нетканного материала</t>
  </si>
  <si>
    <t>плотность 40 грамм/кв.м. для покрытия операционного стола и пациента при проведении хирургических операций</t>
  </si>
  <si>
    <t xml:space="preserve">Пробирки вакуумныя для исследованмя системы гемостаза с натрия цитратом 3,8% </t>
  </si>
  <si>
    <t>3,5 мл</t>
  </si>
  <si>
    <t>Пробирка вакуумная для получения плазмы  с лития гепарином</t>
  </si>
  <si>
    <t xml:space="preserve"> 2,0 мл</t>
  </si>
  <si>
    <t xml:space="preserve">Пробирка вакуумная с активатором свертывания </t>
  </si>
  <si>
    <t xml:space="preserve"> 9,0 мл</t>
  </si>
  <si>
    <t xml:space="preserve">Пробирка вакуумная с активатором свертывания и гелем для разделения сыворотки </t>
  </si>
  <si>
    <t xml:space="preserve"> 5,0 мл</t>
  </si>
  <si>
    <t xml:space="preserve">Пробирка вакуумная с К2 ЭДТА </t>
  </si>
  <si>
    <t>Пробирка вакуумная без добавок</t>
  </si>
  <si>
    <t>6,0 мл</t>
  </si>
  <si>
    <t>9,0 мл</t>
  </si>
  <si>
    <t>Салфетка 0,8*0,7 стерильная из нетканного материала</t>
  </si>
  <si>
    <t>Халат хирургический</t>
  </si>
  <si>
    <t>плотность 30 грамм/кв.м. из нетканного материала одноразовый стерильный, размер XL</t>
  </si>
  <si>
    <t>I</t>
  </si>
  <si>
    <t>Зонд желудочный (для энтерального питания) размер СН 16</t>
  </si>
  <si>
    <t>стерильный,однократного применения, длина 40,0 см диаметри 5,3 мм</t>
  </si>
  <si>
    <t>Зонд желудочный (для энтерального питания) размер СН 18</t>
  </si>
  <si>
    <t>стерильный,однократного применения, длина 40,0 см диаметри 6,0 мм</t>
  </si>
  <si>
    <t>Зонд желудочный размер СН 16</t>
  </si>
  <si>
    <t>(с делением 45,55,65,75 см) стерильный, однократного применения, длина 85 см, диаметри 5,3 мм, с открытой и закрытой зоходной частью, двумя и четырьмя боковыми отверстиями</t>
  </si>
  <si>
    <t>Зонд желудочный размер СН 18</t>
  </si>
  <si>
    <t>(с делением 45,55,65,75 см) стерильный, однократного применения, длина 85 см, диаметри 6,0 мм, с открытой и закрытой зоходной частью, двумя и четырьмя боковыми отверстиями</t>
  </si>
  <si>
    <t>Антисептик 40% изопропиловый спирт и 25%н-изопропиловый спирт 1 литр</t>
  </si>
  <si>
    <t>Пакет для сбора и хранения отходов  650х1000 в комплекте со стяжкой Б  ЖЕЛТЫЕ (ПЛОТНЫЕ) 20 л</t>
  </si>
  <si>
    <t>HMTS-SES Sterilant agent (реагент - пероксид водорода 50% 30 мл)</t>
  </si>
  <si>
    <t>HMTS-SES Biological indicator (биологический индикатор) №30</t>
  </si>
  <si>
    <t>HMTS-SES Упаковочные мешки в рулонах 300ммх70м</t>
  </si>
  <si>
    <t>HMTS-SES Упаковочные мешки в рулонах 250ммх70м</t>
  </si>
  <si>
    <t>HMTS-SES Упаковочные мешки в рулонах 150ммх70м</t>
  </si>
  <si>
    <t>Термическая бумага для принтера HMTS-SES</t>
  </si>
  <si>
    <t>Биологические индикаторы №30 STERRAD 100 NX</t>
  </si>
  <si>
    <t>STERRAD 100 NX Упаковочные пакеты в рулонах 250 ммх70м №4</t>
  </si>
  <si>
    <t>STERRAD 100 NX Упаковочные пакеты в рулонах 150 ммх70м №4</t>
  </si>
  <si>
    <t>STERRAD 100 NX Оберточный материал 760х760мм №300</t>
  </si>
  <si>
    <t>STERRAD 100 NX Оберточный материал 1210 х 1210 мм №250</t>
  </si>
  <si>
    <t>Трансплантация почки</t>
  </si>
  <si>
    <t>Концентрированный кислотный раствор для гемодиализа</t>
  </si>
  <si>
    <t>5 лил 6 литров в пластиковом контейнере</t>
  </si>
  <si>
    <t>Концентрированный основной раствор для гемодиализа</t>
  </si>
  <si>
    <t>6 лил 6 литров в пластиковом контейнере</t>
  </si>
  <si>
    <t>Руководитель терапевтической службы</t>
  </si>
  <si>
    <t>Ибрагимова И.Н.</t>
  </si>
  <si>
    <t xml:space="preserve">Руководитель кардиохирургической службы </t>
  </si>
  <si>
    <t>Алдешев А.А.</t>
  </si>
  <si>
    <t>Реквава Р.Р.</t>
  </si>
  <si>
    <t>Заведующий отдления реанимации</t>
  </si>
  <si>
    <t>Камалов И.А.</t>
  </si>
  <si>
    <t>Заведующий операционным блоком</t>
  </si>
  <si>
    <t>Колесников А.Е.</t>
  </si>
  <si>
    <t>Заведующий ОРВХ</t>
  </si>
  <si>
    <t>Заведующий 1 тер. отделения</t>
  </si>
  <si>
    <t>РаисоваА.М.</t>
  </si>
  <si>
    <t>Заведующий 2 тер. отделения</t>
  </si>
  <si>
    <t>Кожакеева Г.К.</t>
  </si>
  <si>
    <t>Заведующий нарушения ритма</t>
  </si>
  <si>
    <t>Какимжанова Б.Д.</t>
  </si>
  <si>
    <t>Заведующий дневного стационара</t>
  </si>
  <si>
    <t>Заведующий РАЦ</t>
  </si>
  <si>
    <t>Нурпеисов Т.Т.</t>
  </si>
  <si>
    <t>Заведующий физио</t>
  </si>
  <si>
    <t>Ибраева О.Ш.</t>
  </si>
  <si>
    <t>Заведующий ОФД</t>
  </si>
  <si>
    <t>Исмаилова Ш.М.</t>
  </si>
  <si>
    <t xml:space="preserve">Заведующий лаборатории </t>
  </si>
  <si>
    <t>Садыкова К.Г.</t>
  </si>
  <si>
    <t>Заведующий кт рентген</t>
  </si>
  <si>
    <t>Караев О.С.</t>
  </si>
  <si>
    <t xml:space="preserve">Составила Зав. Аптекой </t>
  </si>
  <si>
    <t>Аганина С.А.</t>
  </si>
  <si>
    <t xml:space="preserve">Селективная канюля с дренажной линией </t>
  </si>
  <si>
    <t>Серумопротеин Т стандарт</t>
  </si>
  <si>
    <t>Blank  Cell Раствор необходим для калибровки новой измерительной ячейки  (контрол раствор??)</t>
  </si>
  <si>
    <t xml:space="preserve">ARCHITECT Anti-CCP калибратор </t>
  </si>
  <si>
    <t>ARCHITECT Anti-CCP реагент</t>
  </si>
  <si>
    <t>Roche Cardiac Control Myoglobin</t>
  </si>
  <si>
    <t>Цоликлон анти-D супер  5мл</t>
  </si>
  <si>
    <t>Паднос для образцов</t>
  </si>
  <si>
    <t>Микропробирки 1,5мл  Эпиндорф 1,мл</t>
  </si>
  <si>
    <t>Потребность в реагентах и реактивах для лаборатории 2018 г. РАЦ  (Бюджет)</t>
  </si>
  <si>
    <t>№</t>
  </si>
  <si>
    <t xml:space="preserve">Наименование </t>
  </si>
  <si>
    <t>Фирма</t>
  </si>
  <si>
    <t>Заявка
на 2018 г</t>
  </si>
  <si>
    <t>план</t>
  </si>
  <si>
    <t>Цена, тенге</t>
  </si>
  <si>
    <t>Сумма, тенге</t>
  </si>
  <si>
    <t>Оборот 
за 2017 год</t>
  </si>
  <si>
    <t xml:space="preserve">Остаток 
на конец 
2017 года </t>
  </si>
  <si>
    <t>ИФА-общий IgE, набор для ИФА, 96 определений</t>
  </si>
  <si>
    <t>ТОО «ДиоГен Системс»</t>
  </si>
  <si>
    <t>Общий IgE-ИФА, набор для ИФА, 96 определений</t>
  </si>
  <si>
    <t>упаковка</t>
  </si>
  <si>
    <t>Аскариды -G - ИФА, набор для ИФА, 96 определений</t>
  </si>
  <si>
    <t xml:space="preserve"> упаковка </t>
  </si>
  <si>
    <t>Аспергиллез- G - ИФА, набор для ИФА, 96 определенийФА</t>
  </si>
  <si>
    <t>Хелико- G/A -ИФА, набор для ИФА, 96 определений</t>
  </si>
  <si>
    <t>Кандидоз- G - ИФА , набор для ИФА, 96 определений</t>
  </si>
  <si>
    <t xml:space="preserve">Лямблиоз-  G/A -ИФА, набор для ИФА, 96 определений </t>
  </si>
  <si>
    <t>Описторхоз-ИФА, набор для ИФА, 96 определений</t>
  </si>
  <si>
    <t>Трихинеллез-ИФА, набор для ИФА, 96 определений</t>
  </si>
  <si>
    <t>Токсокароз-ИФА, набор для ИФА, 96 определений</t>
  </si>
  <si>
    <t>Эхинококкоз-ИФА, набор для ИФА, 96 определений</t>
  </si>
  <si>
    <t>Аллерген Амброзии полыннолистной,  10000 PNU</t>
  </si>
  <si>
    <t>ТОО "Бурли"</t>
  </si>
  <si>
    <t>флакон</t>
  </si>
  <si>
    <t>Аллерген Амброзии полыннолистной, 10000 PNU</t>
  </si>
  <si>
    <t>Аллерген Конопли сорной 10000 PNU</t>
  </si>
  <si>
    <t>Аллерген Лебеды татарской  10000 PNU</t>
  </si>
  <si>
    <t>Аллерген одуванчика лекарственного 10000 PNU</t>
  </si>
  <si>
    <t>Аллерген Подсолнечника 10000 PNU</t>
  </si>
  <si>
    <t>Аллерген Ежи сборной 10000 PNU</t>
  </si>
  <si>
    <t>Аллерген Овсяницы луговой 10000 PNU</t>
  </si>
  <si>
    <t>Аллерген Райграса пастбищного 10000 PNU</t>
  </si>
  <si>
    <t>Аллерген Тимофеевки луговой 10000 PNU</t>
  </si>
  <si>
    <t>Аллерген Березы 10000 PNU</t>
  </si>
  <si>
    <t>Аллерген Клена ясеневидного 10000 PNU</t>
  </si>
  <si>
    <t>Аллерген Дуба черешчатого 10000 PNU</t>
  </si>
  <si>
    <t>Аллерген Пырея ползучего 10000 PNU</t>
  </si>
  <si>
    <t>Аллерген кукурузы обычновенной 10000 PNU</t>
  </si>
  <si>
    <t>Аллерген полыни горькой 10000 PNU</t>
  </si>
  <si>
    <t>Аллерген полыни обыкновенной 10000 PNU</t>
  </si>
  <si>
    <t>Аллерген полыни однолетней 10000 PNU</t>
  </si>
  <si>
    <t>Аллерген полыни эстрагон 10000 PNU</t>
  </si>
  <si>
    <t>Аллерген Тополя черного 10000 PNU</t>
  </si>
  <si>
    <t>Аллерген Вяза мелколистного 10000 PNU</t>
  </si>
  <si>
    <t xml:space="preserve">Биотинилированные аллергены </t>
  </si>
  <si>
    <t>Биотилинированные аллергены</t>
  </si>
  <si>
    <t xml:space="preserve">"Аллерго-ИФА-специфический IgE" </t>
  </si>
  <si>
    <t>"Аллерго-ИФА-специфический IgE"</t>
  </si>
  <si>
    <t>«Триал» промывочный раствор (х5000 концентрат) 20 мл для автоматического ИФА-анализатора "Alisei Q.S."</t>
  </si>
  <si>
    <t>Руководитель РАЦ</t>
  </si>
  <si>
    <t>Самоклеящаяся, воздух-мая вод-ая адсорбирующая повязка для сильноэкссудирующих ран 7см*5м</t>
  </si>
  <si>
    <t>Самоклеящаяся, воздух-мая вод-ая адсорбирующая повязка для сильноэкссудирующих ран 9смХ30см</t>
  </si>
  <si>
    <t>Самоклеящаяся, воздух-мая вод-ая адсорбирующая повязка для сильноэкссудирующих ран 8смх9см</t>
  </si>
  <si>
    <t>Pharmprovide</t>
  </si>
  <si>
    <t>мешок</t>
  </si>
  <si>
    <t>Маски одноразовые на резинках 3-х слойные с фиксатором</t>
  </si>
  <si>
    <t>Маря медицинская</t>
  </si>
  <si>
    <t xml:space="preserve">Вата медицинская хирургическая </t>
  </si>
  <si>
    <t>Вата медицинская хирургическая 100,0</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</si>
  <si>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t>
  </si>
  <si>
    <t>Перчатки нестерильные, неопудренные, медицинские смотровые (диагностические) из натурального латекса текстурированной поверхности</t>
  </si>
  <si>
    <t>Лейкопластырь, тканевая основа, гипоаллергенная, 2 х 5</t>
  </si>
  <si>
    <t>Лейкопластырь, тканевая основа, гипоаллергенная, воздухопроницаемый размер 2 х 5</t>
  </si>
  <si>
    <t xml:space="preserve">Лейкопластырь гипоаллергенный, размер 2 х 5 нетканная основа </t>
  </si>
  <si>
    <t>Лейкопластырь гипоаллергенный, размер 2 х 5 нетканная основа, микропористый</t>
  </si>
  <si>
    <t>Шприц 1,0 инсулиновые 100 ед</t>
  </si>
  <si>
    <t xml:space="preserve">Клеенка подкладная </t>
  </si>
  <si>
    <t xml:space="preserve">Одноразовые памперсные пеленки для взрослых </t>
  </si>
  <si>
    <t>Система для инфузомата (AITECS)</t>
  </si>
  <si>
    <t>Одноразовые простыни (стерильные)160*200 СМС40</t>
  </si>
  <si>
    <t>Одноразовые электроды с жидким гелем для ЭКГи Холтеровскому монитору диаметр 45 мм (Шиллер)</t>
  </si>
  <si>
    <t>Емкость с крышкой для дезинфекции, 5 литров ведро диспенсер</t>
  </si>
  <si>
    <t>канистра</t>
  </si>
  <si>
    <t>Протеолитические  ферменты:савиназа и алкалаза, дистиллированная вода,неионогенные ПАВ, ингибитор коррозии, стабилизатор ферментов и другие рН средства 7,5-08,5</t>
  </si>
  <si>
    <t xml:space="preserve">Мультиферментный детергент для автоматической и ручной обработки </t>
  </si>
  <si>
    <t>Протеолитические  ферменты:савиназа и алкалаза, дистиллированная вода,неионогенные ПАВ, ингибитор коррозии, стабилизатор ферментов и другие рН средства 7,5-08,5, 3,8 литр в канистре</t>
  </si>
  <si>
    <t>Готовые  дезинфицирующие салфетки  для оборудования №150 200*200 в пластиковой упаковке</t>
  </si>
  <si>
    <t>Приложение №1 ИМН</t>
  </si>
  <si>
    <t>Иглодержатель по STRATTE(автор), с карбид вольфрамовыми, угловой, с насечкой 0,5 мм, длина 230 мм. Нестерильный, многоразовый.</t>
  </si>
  <si>
    <t>Пинцет стандартный, прямой, зазубренный, длина 130 мм. Нестерильный, многоразовый.</t>
  </si>
  <si>
    <t xml:space="preserve">Пинцет стандартный, зазубренный, прямой, длина 145 мм. Нестерильный, многоразовый. </t>
  </si>
  <si>
    <t>Пинцет стандартный, прямой, зазубренный, длина 160 мм. Нестерильный, многоразовый.</t>
  </si>
  <si>
    <t>Пинцет хирургический, стандартный, прямой, зубчики 1х2, длина 130 мм. Нестерильный, многоразовый.</t>
  </si>
  <si>
    <t>Пинцет хирургический, прямой, стандартный, зубчики 1х2, длина 160 мм. Нестерильный, многоразовый.</t>
  </si>
  <si>
    <t>Ножницы по MAYO-LEXER(автор), препаровальные, со специальным покрытием (TiAlN) черного цвета, с микротомной заточкой лезвий и карбид вольфрамовыми вставками на рабочих поверхностях, изогнутые, тупоконечные, длина 165 мм. Цветовая кодировка рукоятка желтым. Нестерильные, многоразовые.</t>
  </si>
  <si>
    <t>Расширитель по WEITLANER(автор), самоудерживающийся,  зубчики 3х4, тупой, длина 130 мм. Нестерильный, многоразовый.</t>
  </si>
  <si>
    <t>Зажим по GREY-TURNER(автор), кровоостанавливающий, изогнутый, деликатный, тупой, длина 180 мм. Нестерильный, многоразовый.</t>
  </si>
  <si>
    <t>Зажим по HALSTED(автор), микро, гемостатический, деликатный, изогнутый, длина 125 мм, с кремальерой. Нестерильный, многоразовый.</t>
  </si>
  <si>
    <t>Зажим по DE'BAKEY(автор), препаровальный/лигатурный, атравматический, изогнутый, с насечкой по DE'BAKEY(автор), длина браншей 51 мм, общая длина 210 мм. Нестерильный, многоразовый.</t>
  </si>
  <si>
    <t>Корпус контейнера, без перфорации, стандарт 1/1, внешний размер: ширина 592 мм, высота 274 мм, длина 120 мм. Предназначен для хранения, стерилизации и транспортировки хирургических инструментов. Нестерильный, многоразовый.</t>
  </si>
  <si>
    <t>Сетка стальная, с перфорацией, стандарт 1/1, размеры: 540 Х 253 Х 56 мм, сножками. Нестерильная, многоразовая.</t>
  </si>
  <si>
    <t>Крышка контейнера, стандарт 1/1, серебристая, с перфорацией для фильтра, 582 мм х 291 мм х 36 мм. Нестерильная, многоразовая.</t>
  </si>
  <si>
    <t xml:space="preserve">Силиконовый мат, для сетки стандарта 1/1, размеры 536 мм х250 мм, предотвращаем скольжение инструментов, быстросохнущий, для бережного хранения инструментов. </t>
  </si>
  <si>
    <t>Многоразовый фильтр для контейнера, круглый, для использования в более чем 1 000  циклах переработки(10 штук в 1 упаковке)</t>
  </si>
  <si>
    <t>Идентификационная табличка для контейнера, красная, вмещает до 13 знаков, предназначена для упрощения идентификации контейнеров с изделиями медицинского назначения в ЦСО и оперблоке.</t>
  </si>
  <si>
    <t>Sterilit масленка капельница, объём 50 мл. Предназначена для обработки соединений и трущихся поверхностей инструментов. Стерильно.</t>
  </si>
  <si>
    <t>Средство должно быть адаптировано для моечной машины для эндоскопов Endoclens. Представляет собой готовую к применению прозрачную жидкость бледно-голубого цвета со слабым запахом, содержащую 0,55% орто-фталевого альдегида в качестве действующего вещества; рН = 7,4-7,6. Средство выпускается в пластмассовых канистрах вместимостью 3,78л. Срок годности средства в невскрытой упаковке производителя при условии хранения при температуре от плюс 5°С до плюс 30°С составляет 2 года, с момента вскрытия канистры – 75 суток.Средство обладает бактерицидными (в том числе туберкулоцидными), вирулицидными, фунгицидными и спороцидными свойствами. Средство предназначено для применения в лечебно-профилактических учреждениях.• Для дезинфекции изделий медицинского назначения из различных материалов (включая жесткие и гибкие эндоскопы, инструменты к ним, металлические инструменты) при инфекциях вирусной, бактериальной (включая    туберкулез) и грибковой (кандидозы, дерматофитии) этиологии; • Для дезинфекции гибких эндоскопов при тех же инфекциях механизированным способом; • Для дезинфекции высокого уровня (ДВУ) эндоскопов.Дезинфекция при туберкулезе и дерматофитиях - 12 мин, Дезинфекция высокого уровня - 5 мин. Средство должно подвергаться экпресс-контролю уровня концентрации действующего вещества (ортофталевого альдегида).</t>
  </si>
  <si>
    <t>Средство должно быть адаптировано для моечной машины для эндоскопов Endoclens. Мультиферментное моющее средство, малопенящийся моющий раствор с низким уровнем pH, сочетающим в себе характеристики химического и мультиферментного  (карбогидраза, липаза, протеаза и амилаза) средства для быстрого удаления мед. загрязнений. Канистра 3,78 л.</t>
  </si>
  <si>
    <t>Картридж фильтра из «Моечно-дезинфицирующий автоматический репроцессор для гибких эндоскопов ENDOCLENS NSX с принадлежностями</t>
  </si>
  <si>
    <t>Механический фильтр 0,1 мкм для моечного репроцессора Endoclens</t>
  </si>
  <si>
    <t>Антибактериальный фильтр 02, мкм к мойке Endoclens</t>
  </si>
  <si>
    <t>Антибактериальный фильтр 0,2 мкм для моечного репроцессора Endoclens</t>
  </si>
  <si>
    <t>Полипропиленовый покровный материал для сохранения стерильности инструментов в лотках. Срок сохранения стерильности инструментов, упакованных в лотки и завернутых в два слоя покровного материала, при условии сохранения его целостности, составляет 30 дней. Размер 760х760 мм. Используется для стерилизации в стерилизаторе sterrad NX. Уп.№300</t>
  </si>
  <si>
    <t xml:space="preserve">Полипропиленовый покровный материал для сохранения стерильности инструментов в лотках. 
Срок сохранения стерильности инструментов, упакованных в лотки и завернутых в два слоя покровного материала, при условии сохранения его целостности, составляет 30 дней. Размер 1210x1210 мм. Используется для стерилизации в стерилизаторе sterrad NX. Уп.№250
</t>
  </si>
  <si>
    <t xml:space="preserve">разработан специально для эксклюзивного использования со стерилизационной системой STERRAD. Встроенный химический индикатор на крышке флакона биологического индикатора предоставляет дополнительное свидетельство того, что флакон был подвергнут действию пероксида водорода. Эта дополнительная характеристика позволяет мгновенно отличить флакон, подвергнувшийся обработке. Биологический индикатор  проверяет, были ли достигнуты необходимые условия для стерилизации, подвергая стерилизации самый устойчивый организм - Geobacillus stearothermophilus. Результаты биологического индикатора  легко считываются и интерпретируются при помощи цветового кодирования через 24 часа. Бактериальная среда останется фиолетовой, если были убиты споры. Появление желтого цвета или мутности в среде означает бактериальный рост. Уп.№30. </t>
  </si>
  <si>
    <t xml:space="preserve">Пластмассовый футляр,
содержащий десять ячеек с действующим веществом, упакованный в картонную
коробку и запаянный в пластиковый пакет. Действующее вещество (стерилизующий агент) – 58 - 59,5 % раствор пероксида водорода. Для плазменного стерилизатора sterrad 100NX. Уп№2..
</t>
  </si>
  <si>
    <t xml:space="preserve">Свернутые в рулоны рукава без складок, изготовленные из материала ,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 при условии сохранения их целостности, составляет 12 месяцев. Размер 150ммх70м. Уп.№4. 
</t>
  </si>
  <si>
    <t>коробку и запаянныСвернутые в рулоны рукава без складок, изготовленные из материала , проницаемого для стерилизующего агента. Оснащены химическими индикаторными
полосками STERRAD (1 класса), реагирующими изменением цвета с красного на желтый при контакте содержимого упаковки с парами пероксида водорода. Срок сохранения стерильности инструментов, упакованных в рулоны , при условии сохранения их целостности, составляет 12 месяцев. Размер 250ммх70м. Уп.№4
й в пластиковый пакет. Действующее вещество (стерилизующий агент) – 58 - 59,5 % раствор пероксида водорода. Для плазменного стерилизатора sterrad 100NX. Уп№2..</t>
  </si>
  <si>
    <t xml:space="preserve">Дезсредство должно содержать в качестве АДВ полигексаметиленгуанидина гидрохлорид (ПГМГ) не менее 2,9%, бензалкониум хлорид не менее 5,1% (ЧАС), а также неонол, тетранатриевую соль ЭДТА и воду. Средство не должно содержать альдегидов, хлора, перекиси, кислот. pH средства должен находиться в интервале от 8,5 до 10,5. Средство должно обладать антимикробной активностью в отношении различных Гр- и Гр+ бактерий, микобактерий туберкулеза (M.Terrae), вирусов (включая полиомиелит), грибов (С. albicans, Asp. niger). Средство должно быть разрешено к применению для: дезинфекции и мытья поверхностей в помещениях, поверхностей аппаратов, приборов; дезинфекции медоборудования; дезинфекции ИМН; дезинфекции, совмещенной с ПСО, ИМН; дезинфекции, совмещенной с ПСО гибких и жестких эндоскопов; ПСО не совмещенной с дезинфекцией, ИМН. Срок годности не менее 5 лет, рабочих растворов не менее 15 суток. Для экспресс-контроля МЭК средство должно иметь индикаторные полоски. Еврофлакон объемом не менее 1-л. </t>
  </si>
  <si>
    <t>Дезсредство в качестве АДВ должно содержать гликолевую кислоту не менее 15,7%, бензалкониум хлорид не менее 11,5%, моноалкилфенол оксиэтилированный, кислоту фосфонобутан-1,2,4-трикарбоновую и воду. Средство не должно содержать третичных аминов, гуанидиновых оснований, альдегидов, перекиси водорода, спиртов и хлора. рН раствора с массовой долей 10,0 % должен быть в интервале от 1,5 до 3,5. Средство должно обладать бактерицидной (вкл. возбудителей внутрибольничных, анаэробных, особо-опасных инфекций (холеры, туляремии, чумы, сибирской язвы), туберкулоцидной, спороцидной, вирулицидной, фунгицидной активностью Средство должно быть разрешено к применению для: дезинфекции поверхностей в помещениях, поверхностей аппаратов, приборов; дезинфекции медоборудования; ДВУ жестких и гибких эндоскопов; дезинфекции и стерилизации ИМН, включая жесткие и гибкие эндоскопы и инструменты к ним, хирургические и стоматологические инструменты ручным и механизированным способом (с применением ультразвука и в специализированных моечных машинах); дезинфекции, совмещенной с ПСО, ИМН; ПСО, не совмещенной с дезинфекцией, ИМН. Срок годности не менее 5 лет, рабочих растворов не менее 15 суток. Для экспресс-контроля МЭК средство должно иметь индикаторные полоски. Канистра объемом не</t>
  </si>
  <si>
    <t>Хлорсодержащие таблетки массой не менее 2,7 г., выделяющие при растворении в воде не менее 1,5 г активного хлора. Средство должно содержать в своём составе натриевую соль дихлоризоциануровой кислоты не менее 99,7%. Содержание активного хлора в средстве должно быть не менее 58%. Средство не должно содержать ангидрида дихлоризоциануровой кислоты, лимонной или адипиновой кислот, карбоната или гидрокарбоната натрия. Средство должно обладать бактерицидной, вирулицидной, туберкулоцидной, фунгицидной и спороцидной активностью. Средство должно быть предназначено: - для профилактической, текущей и заключительной дезинфекции и проведения генеральных уборок; - для дезинфекции ИМН; - для дезинфекции медицинских отходов класса Б и В; - для дезинфекции пищевых яиц. Срок годности средства не менее 6 лет, срок годности рабочих растворов не менее 8 суток. Для экспресс-контроля МЭК средство должно иметь индикаторные полоски. Средство должно расфасовано в пластиковую банку 1 кг содержащую не менее 370 таблеток.</t>
  </si>
  <si>
    <t xml:space="preserve">Средство дезинфицирующее – кожный антисептик должен представлять собой готовое к применению средство в виде прозрачной бесцветной гелеобразной жидкости с характерным запахом этанола. Средство в качестве АДВ должно содержать не менее 70 % масс этанола, а также трет-бутиловый спирт, изопропанол и функциональные добавки для ухода за кожей рук. Средство не должно содержать красителей и ароматических отдушек. Водородный показатель (pH) средства должен быть в интервале 6,8% – 7,3%. Средство должно обладать бактерицидной (в т.ч. ВБИ), туберкулоцидной (тестирован на M. terrae), вирулицидной (вкл. возбудителей острых респираторных инфекций, энтеровирусы, ротавирусы, вирус полиомиелита, вирусы энтеральных, парентеральных гепатитов, герпеса, атипичной пневмонии, птичьего гриппа, «свиного» гриппа, ВИЧ и др.), фунгицидной (грибы рода Кандида, Трихофитон) активностью. Средство должно проявлять пролонгированное антимикробное (остаточное) действие в течение 3-х часов. Средство по параметрам острой токсичности при введении в желудок и нанесении на кожу относится к 4 классу малоопасных соединений. Средство должно быть разрешено к применению: для обработки рук хирургов и лиц, участвующих в проведении оперативных вмешательств в ЛПО любого профиля; обеззараживания и обезжиривания кожи операционного и инъекционного полей; обработки локтевых сгибов доноров; обработки кожи перед введением катетеров и пункций суставов; обеззараживания надетых на руки персонала перчаток, гигиенической обработки рук медицинских сотрудников; обеззараживания ступней ног. Средство должно быть расфасовано в полимерные, герметичные, стерильные пакеты объемом не более 0,7 л, снабженные обратным дозирующим клапаном, исключающим обратный подсос воздуха, обеспечивающим стерильность средства до конца использования и точное дозирование препарата (не более 1,6 мл за одно нажатие). Срок годности средства не менее 3-х лет. Средство должно подходить под установленные в учреждении настенные дозаторы размером 105 мм (Ш) х 109 мм (Г) х 200 мм (В). Передняя панель дозатора  из прозрачного материала для визуального контроля наличия средства в упаковке.
</t>
  </si>
  <si>
    <t xml:space="preserve">Дезсредство должно содержать в своем составе в качестве АДВ полигексаметиленгуанидин гидрохлорид (ПГМГ) не менее 0,8%, бензалкониум хлорид (ЧАС) не менее 1,3%, N,N-бис (3-аминопропил) додециламин (триамин) не менее 2,9%, а также неонол, тетранатриевую соль ЭДТА, бутилдигликоль, бензотриазол и воду. Средство не должно содержать альдегидов, перекиси, хлора. рН средства должен находиться в интервале от 10,5 до 12,5. Средство должно обладать бактерицидной, туберкулоцидной , вирулицидной и фунгицидной активностью, а также овоцидными свойствами. Средство должно быть разрешено к применению для: дезинфекции и мытья поверхностей в помещениях; дезинфекция медицинского оборудования; дезинфекция ИМН ручным способом; дезинфекции совмещенной с ПСО, ИМН ручным и механизированным способами; дезинфекции, совмещенной с ПСО, гибких и жестких эндоскопов; ПСО не совмещенной с дезинфекцией ИМН; Срок годности не менее 5 лет, рабочих растворов не менее 35 дней. Для экспресс-контроля МЭК средство должно иметь индикаторные полоски. Еврофлакон объемом не менее 1-л. 
</t>
  </si>
  <si>
    <t>Emir Company</t>
  </si>
  <si>
    <t>Star Servis</t>
  </si>
  <si>
    <t xml:space="preserve">Гипократ </t>
  </si>
  <si>
    <t>Дезэфект</t>
  </si>
  <si>
    <t>Technomedic-com</t>
  </si>
  <si>
    <t xml:space="preserve">НТЦ НТ </t>
  </si>
  <si>
    <t>Sunmedical</t>
  </si>
  <si>
    <t>AS Medical</t>
  </si>
  <si>
    <t>Pharm group</t>
  </si>
  <si>
    <t>Садыхан-Премиум</t>
  </si>
  <si>
    <t>MAG</t>
  </si>
  <si>
    <t>ABMG Expert</t>
  </si>
  <si>
    <t>РЭМИ</t>
  </si>
  <si>
    <t>Dives</t>
  </si>
  <si>
    <t>Dana Estrella</t>
  </si>
  <si>
    <t>MI - Group</t>
  </si>
  <si>
    <t>МедКор</t>
  </si>
  <si>
    <t>Moto shop</t>
  </si>
  <si>
    <t>Нано Фарм</t>
  </si>
  <si>
    <t>MMG</t>
  </si>
  <si>
    <t>Жана Мед Тех</t>
  </si>
  <si>
    <t>Noda Med</t>
  </si>
  <si>
    <t>Эвентус Медикал</t>
  </si>
  <si>
    <t>Альянс</t>
  </si>
  <si>
    <t xml:space="preserve">Nazar Global </t>
  </si>
  <si>
    <t>Меди Дез</t>
  </si>
  <si>
    <t>Microhim</t>
  </si>
  <si>
    <t>S.N.A Company</t>
  </si>
  <si>
    <t>Apex C</t>
  </si>
  <si>
    <t>A-37</t>
  </si>
  <si>
    <t>ОСТ - Фарм</t>
  </si>
  <si>
    <t>Алем КазФарм</t>
  </si>
  <si>
    <t>Veld</t>
  </si>
  <si>
    <t>Сорбент Системс</t>
  </si>
  <si>
    <t>ОАД-27</t>
  </si>
  <si>
    <t>СМС Медикал Казахстан</t>
  </si>
  <si>
    <t>Гелика</t>
  </si>
  <si>
    <t>Damu Medical</t>
  </si>
  <si>
    <t>Медикс Фарм</t>
  </si>
  <si>
    <t>Мединструмент</t>
  </si>
  <si>
    <t>Аврора</t>
  </si>
  <si>
    <t>№ лота</t>
  </si>
  <si>
    <t>Наименование товара</t>
  </si>
  <si>
    <t>Высокочастотный электрохирургический аппарат  (коагулятор)</t>
  </si>
  <si>
    <t>Электрическая  пила 220В в разборе, в комплекте с принадлежностями</t>
  </si>
  <si>
    <t>Электрическая  пила 110В в разборе, в комплекте с принадлежностями.</t>
  </si>
  <si>
    <t>Монитор глубины наркоза и седации</t>
  </si>
  <si>
    <t>Визамед плюс</t>
  </si>
  <si>
    <t>Перчатки нестерильные, неопудренные, медицинские смотровые (диагностические) из натурального латекса текстурированной поверхности, двойная хлоринация с внутренним полиуретановым покрытием  M, L, S</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</si>
  <si>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 бутадиенакрилонитрильный каучук L</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</si>
  <si>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 бутадиенакрилонитрильный каучук S</t>
  </si>
  <si>
    <t>Перчатки смотровые, нитриловые, неопудренные, нестерильные, текстурированные, билатеральные, гипоаллергенные для хирургических, лабораторно-диагностических процедур, бутадиенакрилонитрильный каучук M</t>
  </si>
  <si>
    <t>Пленка dry medical film Agfa</t>
  </si>
  <si>
    <t xml:space="preserve"> dry medical film Agfa 35*43, 14*17 №100</t>
  </si>
  <si>
    <t>MI Group</t>
  </si>
  <si>
    <t>MSP</t>
  </si>
  <si>
    <t>Нано фарм</t>
  </si>
  <si>
    <t>Не состоявшиеся  ИМН  бюджет</t>
  </si>
  <si>
    <t>Алмат мед</t>
  </si>
  <si>
    <t>Tanpharm</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</si>
</sst>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00_р_._-;\-* #,##0.00_р_._-;_-* &quot;-&quot;??_р_._-;_-@_-"/>
    <numFmt numFmtId="165" formatCode="_-* #,##0.0\ _₽_-;\-* #,##0.0\ _₽_-;_-* &quot;-&quot;??\ _₽_-;_-@_-"/>
    <numFmt numFmtId="166" formatCode="#,##0.00_ ;\-#,##0.00\ "/>
    <numFmt numFmtId="167" formatCode="#,##0.00;[Red]#,##0.00"/>
    <numFmt numFmtId="168" formatCode="_-* #,##0.00\ _р_._-;\-* #,##0.00\ _р_._-;_-* &quot;-&quot;??\ _р_._-;_-@_-"/>
    <numFmt numFmtId="169" formatCode="_-* #,##0.0\ _р_._-;\-* #,##0.0\ _р_._-;_-* &quot;-&quot;??\ _р_._-;_-@_-"/>
    <numFmt numFmtId="170" formatCode="_-* #,##0.0\ _₽_-;\-* #,##0.0\ _₽_-;_-* &quot;-&quot;?\ _₽_-;_-@_-"/>
  </numFmts>
  <fonts count="35" x14ac:knownFonts="1">
    <font>
      <sz val="11"/>
      <color theme="1"/>
      <name val="Calibri"/>
      <family val="2"/>
      <charset val="204"/>
      <scheme val="minor"/>
    </font>
    <font>
      <sz val="11"/>
      <color theme="1"/>
      <name val="Calibri"/>
      <family val="2"/>
      <charset val="204"/>
      <scheme val="minor"/>
    </font>
    <font>
      <b/>
      <sz val="11"/>
      <color theme="1"/>
      <name val="Calibri"/>
      <family val="2"/>
      <charset val="204"/>
      <scheme val="minor"/>
    </font>
    <font>
      <sz val="14"/>
      <color indexed="8"/>
      <name val="Times New Roman"/>
      <family val="1"/>
      <charset val="204"/>
    </font>
    <font>
      <sz val="14"/>
      <name val="Times New Roman"/>
      <family val="1"/>
      <charset val="204"/>
    </font>
    <font>
      <b/>
      <sz val="14"/>
      <name val="Times New Roman"/>
      <family val="1"/>
      <charset val="204"/>
    </font>
    <font>
      <b/>
      <sz val="14"/>
      <color indexed="8"/>
      <name val="Times New Roman"/>
      <family val="1"/>
      <charset val="204"/>
    </font>
    <font>
      <sz val="11"/>
      <color theme="1"/>
      <name val="Calibri"/>
      <family val="2"/>
      <scheme val="minor"/>
    </font>
    <font>
      <sz val="10"/>
      <name val="Arial Cyr"/>
      <charset val="204"/>
    </font>
    <font>
      <b/>
      <sz val="10"/>
      <name val="Times New Roman"/>
      <family val="1"/>
      <charset val="204"/>
    </font>
    <font>
      <b/>
      <sz val="12"/>
      <name val="Times New Roman"/>
      <family val="1"/>
      <charset val="204"/>
    </font>
    <font>
      <b/>
      <sz val="12"/>
      <color indexed="10"/>
      <name val="Times New Roman"/>
      <family val="1"/>
      <charset val="204"/>
    </font>
    <font>
      <sz val="10"/>
      <name val="Times New Roman"/>
      <family val="1"/>
      <charset val="204"/>
    </font>
    <font>
      <sz val="10"/>
      <color rgb="FFFF0000"/>
      <name val="Times New Roman"/>
      <family val="1"/>
      <charset val="204"/>
    </font>
    <font>
      <sz val="9"/>
      <name val="Times New Roman"/>
      <family val="1"/>
      <charset val="204"/>
    </font>
    <font>
      <sz val="9"/>
      <name val="Arial Cyr"/>
      <charset val="204"/>
    </font>
    <font>
      <sz val="10"/>
      <name val="Arial"/>
      <family val="2"/>
      <charset val="204"/>
    </font>
    <font>
      <sz val="10"/>
      <color theme="1"/>
      <name val="Times New Roman"/>
      <family val="1"/>
      <charset val="204"/>
    </font>
    <font>
      <b/>
      <sz val="12"/>
      <color theme="1"/>
      <name val="Times New Roman"/>
      <family val="1"/>
      <charset val="204"/>
    </font>
    <font>
      <b/>
      <sz val="10"/>
      <color theme="1"/>
      <name val="Times New Roman"/>
      <family val="1"/>
      <charset val="204"/>
    </font>
    <font>
      <sz val="12"/>
      <name val="Times New Roman"/>
      <family val="1"/>
      <charset val="204"/>
    </font>
    <font>
      <sz val="10"/>
      <color rgb="FFFF0000"/>
      <name val="Arial Cyr"/>
      <charset val="204"/>
    </font>
    <font>
      <sz val="14"/>
      <color rgb="FFFF0000"/>
      <name val="Times New Roman"/>
      <family val="1"/>
      <charset val="204"/>
    </font>
    <font>
      <sz val="9"/>
      <color rgb="FFFF0000"/>
      <name val="Times New Roman"/>
      <family val="1"/>
      <charset val="204"/>
    </font>
    <font>
      <sz val="12"/>
      <color theme="1"/>
      <name val="Times New Roman"/>
      <family val="1"/>
      <charset val="204"/>
    </font>
    <font>
      <sz val="11"/>
      <color indexed="8"/>
      <name val="Calibri"/>
      <family val="2"/>
    </font>
    <font>
      <sz val="14"/>
      <color theme="1"/>
      <name val="Times New Roman"/>
      <family val="1"/>
      <charset val="204"/>
    </font>
    <font>
      <sz val="12"/>
      <color indexed="8"/>
      <name val="Times New Roman"/>
      <family val="1"/>
      <charset val="204"/>
    </font>
    <font>
      <b/>
      <sz val="12"/>
      <color indexed="8"/>
      <name val="Times New Roman"/>
      <family val="1"/>
      <charset val="204"/>
    </font>
    <font>
      <sz val="11"/>
      <color indexed="8"/>
      <name val="Times New Roman"/>
      <family val="1"/>
      <charset val="204"/>
    </font>
    <font>
      <b/>
      <sz val="11"/>
      <color indexed="8"/>
      <name val="Times New Roman"/>
      <family val="1"/>
      <charset val="204"/>
    </font>
    <font>
      <b/>
      <sz val="10"/>
      <color rgb="FF000000"/>
      <name val="Times New Roman"/>
      <family val="1"/>
      <charset val="204"/>
    </font>
    <font>
      <sz val="10"/>
      <color rgb="FF000000"/>
      <name val="Times New Roman"/>
      <family val="1"/>
      <charset val="204"/>
    </font>
    <font>
      <sz val="11"/>
      <color indexed="8"/>
      <name val="Calibri"/>
      <family val="2"/>
      <charset val="204"/>
    </font>
    <font>
      <sz val="11"/>
      <color theme="1"/>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C000"/>
        <bgColor indexed="64"/>
      </patternFill>
    </fill>
    <fill>
      <patternFill patternType="solid">
        <fgColor indexed="9"/>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rgb="FFFF0000"/>
        <bgColor indexed="64"/>
      </patternFill>
    </fill>
    <fill>
      <patternFill patternType="solid">
        <fgColor rgb="FF92D050"/>
        <bgColor indexed="64"/>
      </patternFill>
    </fill>
    <fill>
      <patternFill patternType="solid">
        <fgColor rgb="FFFFFFFF"/>
        <bgColor indexed="64"/>
      </patternFill>
    </fill>
  </fills>
  <borders count="9">
    <border>
      <left/>
      <right/>
      <top/>
      <bottom/>
      <diagonal/>
    </border>
    <border>
      <left style="thin">
        <color auto="1"/>
      </left>
      <right style="thin">
        <color auto="1"/>
      </right>
      <top style="thin">
        <color auto="1"/>
      </top>
      <bottom style="thin">
        <color auto="1"/>
      </bottom>
      <diagonal/>
    </border>
    <border>
      <left/>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s>
  <cellStyleXfs count="11">
    <xf numFmtId="0" fontId="0" fillId="0" borderId="0"/>
    <xf numFmtId="43" fontId="1" fillId="0" borderId="0" applyFont="0" applyFill="0" applyBorder="0" applyAlignment="0" applyProtection="0"/>
    <xf numFmtId="0" fontId="7" fillId="0" borderId="0"/>
    <xf numFmtId="0" fontId="8" fillId="0" borderId="0"/>
    <xf numFmtId="0" fontId="16" fillId="0" borderId="0"/>
    <xf numFmtId="0" fontId="8" fillId="0" borderId="0"/>
    <xf numFmtId="168" fontId="25" fillId="0" borderId="0" applyFont="0" applyFill="0" applyBorder="0" applyAlignment="0" applyProtection="0"/>
    <xf numFmtId="164" fontId="1" fillId="0" borderId="0" applyFont="0" applyFill="0" applyBorder="0" applyAlignment="0" applyProtection="0"/>
    <xf numFmtId="164" fontId="33" fillId="0" borderId="0" applyFont="0" applyFill="0" applyBorder="0" applyAlignment="0" applyProtection="0"/>
    <xf numFmtId="0" fontId="8" fillId="0" borderId="0"/>
    <xf numFmtId="164" fontId="8" fillId="0" borderId="0" applyFont="0" applyFill="0" applyBorder="0" applyAlignment="0" applyProtection="0"/>
  </cellStyleXfs>
  <cellXfs count="449">
    <xf numFmtId="0" fontId="0" fillId="0" borderId="0" xfId="0"/>
    <xf numFmtId="0" fontId="3" fillId="0" borderId="0" xfId="0" applyFont="1" applyFill="1" applyAlignment="1" applyProtection="1">
      <alignment horizontal="right" vertical="center" wrapText="1"/>
    </xf>
    <xf numFmtId="0" fontId="3" fillId="0" borderId="0" xfId="0" applyFont="1" applyFill="1" applyAlignment="1">
      <alignment vertical="top" wrapText="1"/>
    </xf>
    <xf numFmtId="4" fontId="5" fillId="0" borderId="1" xfId="0" applyNumberFormat="1" applyFont="1" applyFill="1" applyBorder="1" applyAlignment="1" applyProtection="1">
      <alignment horizontal="center" vertical="center" wrapText="1"/>
    </xf>
    <xf numFmtId="0" fontId="6" fillId="0" borderId="0" xfId="0" applyFont="1" applyFill="1" applyAlignment="1">
      <alignment vertical="top" wrapText="1"/>
    </xf>
    <xf numFmtId="0" fontId="4" fillId="0" borderId="1" xfId="0" applyFont="1" applyFill="1" applyBorder="1" applyAlignment="1" applyProtection="1">
      <alignment horizontal="center" vertical="center" wrapText="1"/>
    </xf>
    <xf numFmtId="0" fontId="4" fillId="0" borderId="1" xfId="2" applyFont="1" applyFill="1" applyBorder="1" applyAlignment="1" applyProtection="1">
      <alignment vertical="center" wrapText="1"/>
    </xf>
    <xf numFmtId="0" fontId="4" fillId="0" borderId="1" xfId="0" applyFont="1" applyFill="1" applyBorder="1" applyAlignment="1" applyProtection="1">
      <alignment vertical="center" wrapText="1"/>
    </xf>
    <xf numFmtId="4" fontId="4" fillId="0" borderId="1" xfId="0" applyNumberFormat="1" applyFont="1" applyFill="1" applyBorder="1" applyAlignment="1" applyProtection="1">
      <alignment horizontal="right" vertical="center" wrapText="1"/>
    </xf>
    <xf numFmtId="0" fontId="4" fillId="0" borderId="1" xfId="0" applyFont="1" applyFill="1" applyBorder="1" applyAlignment="1" applyProtection="1">
      <alignment horizontal="right" vertical="center" wrapText="1"/>
    </xf>
    <xf numFmtId="43" fontId="4" fillId="0" borderId="1" xfId="1" applyFont="1" applyFill="1" applyBorder="1" applyAlignment="1" applyProtection="1">
      <alignment horizontal="right" vertical="center" wrapText="1"/>
    </xf>
    <xf numFmtId="43" fontId="4" fillId="0" borderId="1" xfId="0" applyNumberFormat="1" applyFont="1" applyFill="1" applyBorder="1" applyAlignment="1" applyProtection="1">
      <alignment horizontal="right" vertical="center" wrapText="1"/>
    </xf>
    <xf numFmtId="4" fontId="4" fillId="0" borderId="1" xfId="3" applyNumberFormat="1" applyFont="1" applyFill="1" applyBorder="1" applyAlignment="1" applyProtection="1">
      <alignment horizontal="right" vertical="center" wrapText="1"/>
    </xf>
    <xf numFmtId="0" fontId="4" fillId="0" borderId="1" xfId="0" applyFont="1" applyFill="1" applyBorder="1" applyAlignment="1" applyProtection="1">
      <alignment horizontal="left" vertical="center" wrapText="1"/>
    </xf>
    <xf numFmtId="0" fontId="4" fillId="0" borderId="1" xfId="0" applyFont="1" applyFill="1" applyBorder="1" applyAlignment="1" applyProtection="1">
      <alignment horizontal="left" vertical="top" wrapText="1"/>
    </xf>
    <xf numFmtId="0" fontId="4" fillId="0" borderId="1" xfId="0" applyFont="1" applyFill="1" applyBorder="1" applyAlignment="1" applyProtection="1">
      <alignment horizontal="right" vertical="top" wrapText="1"/>
    </xf>
    <xf numFmtId="43" fontId="4" fillId="0" borderId="1" xfId="0" applyNumberFormat="1" applyFont="1" applyFill="1" applyBorder="1" applyAlignment="1" applyProtection="1">
      <alignment horizontal="right" vertical="top" wrapText="1"/>
    </xf>
    <xf numFmtId="0" fontId="4" fillId="0" borderId="1" xfId="0" applyNumberFormat="1" applyFont="1" applyFill="1" applyBorder="1" applyAlignment="1" applyProtection="1">
      <alignment horizontal="left" vertical="center" wrapText="1"/>
    </xf>
    <xf numFmtId="4" fontId="4" fillId="0" borderId="1" xfId="2" applyNumberFormat="1" applyFont="1" applyFill="1" applyBorder="1" applyAlignment="1" applyProtection="1">
      <alignment horizontal="right" vertical="center" wrapText="1"/>
    </xf>
    <xf numFmtId="0" fontId="4" fillId="0" borderId="1" xfId="2" applyFont="1" applyFill="1" applyBorder="1" applyAlignment="1" applyProtection="1">
      <alignment horizontal="right" vertical="center" wrapText="1"/>
    </xf>
    <xf numFmtId="43" fontId="4" fillId="0" borderId="1" xfId="2" applyNumberFormat="1" applyFont="1" applyFill="1" applyBorder="1" applyAlignment="1" applyProtection="1">
      <alignment horizontal="right" vertical="center" wrapText="1"/>
    </xf>
    <xf numFmtId="0" fontId="4" fillId="0" borderId="1" xfId="0" applyFont="1" applyFill="1" applyBorder="1" applyAlignment="1">
      <alignment vertical="center" wrapText="1"/>
    </xf>
    <xf numFmtId="4" fontId="4" fillId="0" borderId="1" xfId="0" applyNumberFormat="1" applyFont="1" applyFill="1" applyBorder="1" applyAlignment="1">
      <alignment horizontal="right" vertical="center" wrapText="1"/>
    </xf>
    <xf numFmtId="0" fontId="4" fillId="0" borderId="1" xfId="0" applyFont="1" applyFill="1" applyBorder="1" applyAlignment="1">
      <alignment horizontal="right" vertical="center" wrapText="1"/>
    </xf>
    <xf numFmtId="43" fontId="4" fillId="0" borderId="1" xfId="0" applyNumberFormat="1" applyFont="1" applyFill="1" applyBorder="1" applyAlignment="1">
      <alignment horizontal="right" vertical="center" wrapText="1"/>
    </xf>
    <xf numFmtId="0" fontId="3" fillId="0" borderId="0" xfId="0" applyFont="1" applyFill="1"/>
    <xf numFmtId="0" fontId="4" fillId="0" borderId="1" xfId="0" applyFont="1" applyFill="1" applyBorder="1" applyAlignment="1">
      <alignment vertical="center"/>
    </xf>
    <xf numFmtId="0" fontId="4" fillId="0" borderId="1" xfId="0" applyFont="1" applyFill="1" applyBorder="1" applyAlignment="1">
      <alignment horizontal="center" vertical="center" wrapText="1"/>
    </xf>
    <xf numFmtId="49" fontId="3"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vertical="center" wrapText="1"/>
    </xf>
    <xf numFmtId="0" fontId="3" fillId="0" borderId="0" xfId="0" applyFont="1" applyFill="1" applyAlignment="1" applyProtection="1">
      <alignment vertical="center" wrapText="1"/>
    </xf>
    <xf numFmtId="4" fontId="3" fillId="0" borderId="0" xfId="0" applyNumberFormat="1" applyFont="1" applyFill="1" applyBorder="1" applyAlignment="1" applyProtection="1">
      <alignment horizontal="right" vertical="center" wrapText="1"/>
    </xf>
    <xf numFmtId="4" fontId="3" fillId="0" borderId="0" xfId="0" applyNumberFormat="1" applyFont="1" applyFill="1" applyAlignment="1" applyProtection="1">
      <alignment horizontal="right" vertical="center" wrapText="1"/>
    </xf>
    <xf numFmtId="4" fontId="3" fillId="0" borderId="1" xfId="0" applyNumberFormat="1" applyFont="1" applyFill="1" applyBorder="1" applyAlignment="1" applyProtection="1">
      <alignment horizontal="right" vertical="center" wrapText="1"/>
    </xf>
    <xf numFmtId="49" fontId="3" fillId="0" borderId="1" xfId="0" applyNumberFormat="1" applyFont="1" applyFill="1" applyBorder="1" applyAlignment="1" applyProtection="1">
      <alignment horizontal="center" vertical="center" wrapText="1"/>
    </xf>
    <xf numFmtId="0" fontId="3" fillId="0" borderId="1" xfId="0" applyFont="1" applyFill="1" applyBorder="1" applyAlignment="1" applyProtection="1">
      <alignment vertical="center" wrapText="1"/>
    </xf>
    <xf numFmtId="0" fontId="9" fillId="0" borderId="0" xfId="0" applyFont="1" applyFill="1" applyAlignment="1">
      <alignment vertical="center"/>
    </xf>
    <xf numFmtId="0" fontId="9" fillId="0" borderId="0" xfId="0" applyFont="1" applyFill="1" applyAlignment="1">
      <alignment horizontal="center" vertical="center"/>
    </xf>
    <xf numFmtId="43" fontId="10" fillId="2" borderId="0" xfId="0" applyNumberFormat="1" applyFont="1" applyFill="1" applyAlignment="1">
      <alignment vertical="center"/>
    </xf>
    <xf numFmtId="4" fontId="10" fillId="2" borderId="0" xfId="0" applyNumberFormat="1" applyFont="1" applyFill="1" applyAlignment="1">
      <alignment vertical="center"/>
    </xf>
    <xf numFmtId="4" fontId="11" fillId="2" borderId="0" xfId="0" applyNumberFormat="1" applyFont="1" applyFill="1" applyAlignment="1">
      <alignment horizontal="center" vertical="center"/>
    </xf>
    <xf numFmtId="43" fontId="11" fillId="2" borderId="0" xfId="0" applyNumberFormat="1" applyFont="1" applyFill="1" applyAlignment="1">
      <alignment horizontal="center" vertical="center"/>
    </xf>
    <xf numFmtId="4" fontId="10" fillId="2" borderId="0" xfId="0" applyNumberFormat="1" applyFont="1" applyFill="1" applyAlignment="1">
      <alignment horizontal="right" vertical="center"/>
    </xf>
    <xf numFmtId="0" fontId="0" fillId="0" borderId="0" xfId="0" applyFill="1"/>
    <xf numFmtId="43" fontId="9" fillId="2" borderId="0" xfId="0" applyNumberFormat="1" applyFont="1" applyFill="1" applyAlignment="1">
      <alignment horizontal="center" vertical="center"/>
    </xf>
    <xf numFmtId="4" fontId="9" fillId="2" borderId="0" xfId="0" applyNumberFormat="1" applyFont="1" applyFill="1" applyAlignment="1">
      <alignment vertical="center"/>
    </xf>
    <xf numFmtId="0" fontId="9" fillId="2" borderId="0" xfId="0" applyFont="1" applyFill="1" applyAlignment="1">
      <alignment horizontal="center" vertical="center"/>
    </xf>
    <xf numFmtId="4" fontId="9" fillId="2" borderId="0" xfId="0" applyNumberFormat="1" applyFont="1" applyFill="1" applyAlignment="1">
      <alignment horizontal="right" vertical="center"/>
    </xf>
    <xf numFmtId="43" fontId="9"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43" fontId="12"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right" vertical="center" wrapText="1"/>
    </xf>
    <xf numFmtId="0" fontId="8" fillId="2" borderId="0" xfId="0" applyFont="1" applyFill="1"/>
    <xf numFmtId="4" fontId="12" fillId="2" borderId="1" xfId="0" applyNumberFormat="1" applyFont="1" applyFill="1" applyBorder="1" applyAlignment="1">
      <alignment vertical="center" wrapText="1"/>
    </xf>
    <xf numFmtId="0" fontId="12" fillId="2" borderId="1" xfId="0" applyFont="1" applyFill="1" applyBorder="1" applyAlignment="1">
      <alignment vertical="center"/>
    </xf>
    <xf numFmtId="0" fontId="12" fillId="2" borderId="1" xfId="0" applyFont="1" applyFill="1" applyBorder="1" applyAlignment="1">
      <alignment horizontal="center" vertical="center"/>
    </xf>
    <xf numFmtId="0" fontId="12" fillId="2" borderId="1" xfId="0" applyFont="1" applyFill="1" applyBorder="1" applyAlignment="1">
      <alignment vertical="center" wrapText="1"/>
    </xf>
    <xf numFmtId="4" fontId="13" fillId="2" borderId="1" xfId="0" applyNumberFormat="1" applyFont="1" applyFill="1" applyBorder="1" applyAlignment="1">
      <alignment vertical="center" wrapText="1"/>
    </xf>
    <xf numFmtId="0" fontId="12" fillId="2" borderId="1" xfId="0" applyFont="1" applyFill="1" applyBorder="1" applyAlignment="1">
      <alignment wrapText="1"/>
    </xf>
    <xf numFmtId="0" fontId="14" fillId="2" borderId="1" xfId="0" applyFont="1" applyFill="1" applyBorder="1" applyAlignment="1">
      <alignment horizontal="center" vertical="center"/>
    </xf>
    <xf numFmtId="43" fontId="14" fillId="2" borderId="1"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15" fillId="2" borderId="0" xfId="0" applyFont="1" applyFill="1"/>
    <xf numFmtId="0" fontId="12" fillId="2" borderId="1" xfId="0" applyNumberFormat="1" applyFont="1" applyFill="1" applyBorder="1" applyAlignment="1">
      <alignment vertical="center" wrapText="1"/>
    </xf>
    <xf numFmtId="0" fontId="12" fillId="2" borderId="1" xfId="0" applyNumberFormat="1" applyFont="1" applyFill="1" applyBorder="1" applyAlignment="1">
      <alignment horizontal="center" vertical="center" wrapText="1"/>
    </xf>
    <xf numFmtId="166" fontId="12" fillId="2" borderId="1" xfId="0" applyNumberFormat="1" applyFont="1" applyFill="1" applyBorder="1" applyAlignment="1">
      <alignment vertical="center" wrapText="1"/>
    </xf>
    <xf numFmtId="0" fontId="0" fillId="2" borderId="0" xfId="0" applyFill="1"/>
    <xf numFmtId="0" fontId="9" fillId="0" borderId="1" xfId="0" applyFont="1" applyFill="1" applyBorder="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horizontal="center" vertical="center"/>
    </xf>
    <xf numFmtId="4" fontId="9" fillId="2" borderId="1" xfId="0" applyNumberFormat="1" applyFont="1" applyFill="1" applyBorder="1" applyAlignment="1">
      <alignment horizontal="right" vertical="center" wrapText="1"/>
    </xf>
    <xf numFmtId="0" fontId="9" fillId="0" borderId="1" xfId="0" applyFont="1" applyFill="1" applyBorder="1" applyAlignment="1">
      <alignment horizontal="right" vertical="center" wrapText="1"/>
    </xf>
    <xf numFmtId="0" fontId="2" fillId="0" borderId="0" xfId="0" applyFont="1" applyFill="1"/>
    <xf numFmtId="0" fontId="12" fillId="0" borderId="0" xfId="0" applyFont="1" applyFill="1" applyBorder="1" applyAlignment="1">
      <alignment vertical="center"/>
    </xf>
    <xf numFmtId="0" fontId="9" fillId="0" borderId="0" xfId="0" applyFont="1" applyFill="1" applyBorder="1" applyAlignment="1">
      <alignment vertical="center"/>
    </xf>
    <xf numFmtId="0" fontId="12" fillId="0" borderId="0" xfId="0" applyFont="1" applyFill="1" applyBorder="1" applyAlignment="1">
      <alignment horizontal="center" vertical="center"/>
    </xf>
    <xf numFmtId="43" fontId="9" fillId="2" borderId="0" xfId="0" applyNumberFormat="1" applyFont="1" applyFill="1" applyBorder="1" applyAlignment="1">
      <alignment horizontal="center" vertical="center" wrapText="1"/>
    </xf>
    <xf numFmtId="4" fontId="9" fillId="2" borderId="0" xfId="0" applyNumberFormat="1" applyFont="1" applyFill="1" applyBorder="1" applyAlignment="1">
      <alignment vertical="center" wrapText="1"/>
    </xf>
    <xf numFmtId="0" fontId="12" fillId="2" borderId="0" xfId="0" applyFont="1" applyFill="1" applyBorder="1" applyAlignment="1">
      <alignment horizontal="center" vertical="center" wrapText="1"/>
    </xf>
    <xf numFmtId="4" fontId="9" fillId="2" borderId="0" xfId="0" applyNumberFormat="1" applyFont="1" applyFill="1" applyBorder="1" applyAlignment="1">
      <alignment horizontal="right" vertical="center" wrapText="1"/>
    </xf>
    <xf numFmtId="43" fontId="12" fillId="2" borderId="0" xfId="0" applyNumberFormat="1" applyFont="1" applyFill="1" applyBorder="1" applyAlignment="1">
      <alignment horizontal="center" vertical="center" wrapText="1"/>
    </xf>
    <xf numFmtId="4" fontId="12" fillId="2" borderId="0" xfId="0" applyNumberFormat="1" applyFont="1" applyFill="1" applyBorder="1" applyAlignment="1">
      <alignment vertical="center" wrapText="1"/>
    </xf>
    <xf numFmtId="4" fontId="12" fillId="2" borderId="0" xfId="0" applyNumberFormat="1" applyFont="1" applyFill="1" applyBorder="1" applyAlignment="1">
      <alignment horizontal="right" vertical="center" wrapText="1"/>
    </xf>
    <xf numFmtId="0" fontId="9" fillId="0" borderId="0" xfId="4" applyFont="1" applyFill="1" applyAlignment="1">
      <alignment horizontal="left" vertical="center" wrapText="1"/>
    </xf>
    <xf numFmtId="0" fontId="9" fillId="0" borderId="0" xfId="4" applyFont="1" applyFill="1" applyAlignment="1">
      <alignment horizontal="left" vertical="center"/>
    </xf>
    <xf numFmtId="0" fontId="9" fillId="0" borderId="0" xfId="4" applyFont="1" applyFill="1" applyAlignment="1">
      <alignment horizontal="center" vertical="center"/>
    </xf>
    <xf numFmtId="4" fontId="9" fillId="0" borderId="0" xfId="4" applyNumberFormat="1" applyFont="1" applyFill="1" applyAlignment="1">
      <alignment vertical="center"/>
    </xf>
    <xf numFmtId="167" fontId="9" fillId="0" borderId="0" xfId="4" applyNumberFormat="1" applyFont="1" applyFill="1" applyAlignment="1">
      <alignment horizontal="left" vertical="center"/>
    </xf>
    <xf numFmtId="0" fontId="12" fillId="0" borderId="0" xfId="0" applyFont="1" applyFill="1" applyAlignment="1">
      <alignment vertical="center"/>
    </xf>
    <xf numFmtId="0" fontId="12" fillId="0" borderId="0" xfId="0" applyFont="1" applyFill="1" applyAlignment="1">
      <alignment horizontal="center" vertical="center"/>
    </xf>
    <xf numFmtId="43" fontId="12" fillId="2" borderId="0" xfId="0" applyNumberFormat="1" applyFont="1" applyFill="1" applyAlignment="1">
      <alignment horizontal="center" vertical="center"/>
    </xf>
    <xf numFmtId="4" fontId="12" fillId="2" borderId="0" xfId="0" applyNumberFormat="1" applyFont="1" applyFill="1" applyAlignment="1">
      <alignment vertical="center"/>
    </xf>
    <xf numFmtId="0" fontId="12" fillId="2" borderId="0" xfId="0" applyFont="1" applyFill="1" applyAlignment="1">
      <alignment horizontal="center" vertical="center"/>
    </xf>
    <xf numFmtId="4" fontId="12" fillId="2" borderId="0" xfId="0" applyNumberFormat="1" applyFont="1" applyFill="1" applyAlignment="1">
      <alignment horizontal="right" vertical="center"/>
    </xf>
    <xf numFmtId="0" fontId="17" fillId="0" borderId="0" xfId="0" applyFont="1" applyAlignment="1">
      <alignment horizontal="center" vertical="center"/>
    </xf>
    <xf numFmtId="0" fontId="18" fillId="0" borderId="0" xfId="0" applyFont="1"/>
    <xf numFmtId="0" fontId="17" fillId="0" borderId="0" xfId="0" applyFont="1" applyAlignment="1">
      <alignment horizontal="center"/>
    </xf>
    <xf numFmtId="0" fontId="17" fillId="0" borderId="0" xfId="0" applyFont="1"/>
    <xf numFmtId="4" fontId="17" fillId="0" borderId="0" xfId="0" applyNumberFormat="1" applyFont="1" applyAlignment="1">
      <alignment horizontal="right"/>
    </xf>
    <xf numFmtId="0" fontId="17" fillId="0" borderId="1" xfId="0" applyFont="1" applyBorder="1" applyAlignment="1">
      <alignment horizontal="center" vertical="center"/>
    </xf>
    <xf numFmtId="4" fontId="19" fillId="0" borderId="1" xfId="0" applyNumberFormat="1" applyFont="1" applyBorder="1" applyAlignment="1">
      <alignment horizontal="center" vertical="center"/>
    </xf>
    <xf numFmtId="0" fontId="19" fillId="0" borderId="1" xfId="0" applyFont="1" applyBorder="1"/>
    <xf numFmtId="0" fontId="19" fillId="0" borderId="1" xfId="0" applyFont="1" applyBorder="1" applyAlignment="1">
      <alignment horizontal="center"/>
    </xf>
    <xf numFmtId="4" fontId="19" fillId="0" borderId="1" xfId="0" applyNumberFormat="1" applyFont="1" applyBorder="1" applyAlignment="1">
      <alignment horizontal="right"/>
    </xf>
    <xf numFmtId="4" fontId="17" fillId="0" borderId="1" xfId="0" applyNumberFormat="1" applyFont="1" applyBorder="1" applyAlignment="1">
      <alignment horizontal="right"/>
    </xf>
    <xf numFmtId="0" fontId="17" fillId="0" borderId="1" xfId="0" applyFont="1" applyBorder="1" applyAlignment="1">
      <alignment wrapText="1"/>
    </xf>
    <xf numFmtId="0" fontId="17" fillId="0" borderId="1" xfId="0" applyFont="1" applyBorder="1" applyAlignment="1">
      <alignment horizontal="center"/>
    </xf>
    <xf numFmtId="4" fontId="17" fillId="0" borderId="0" xfId="0" applyNumberFormat="1" applyFont="1"/>
    <xf numFmtId="4" fontId="17" fillId="0" borderId="1" xfId="0" applyNumberFormat="1" applyFont="1" applyFill="1" applyBorder="1" applyAlignment="1">
      <alignment horizontal="right"/>
    </xf>
    <xf numFmtId="4" fontId="12" fillId="0" borderId="1" xfId="0" applyNumberFormat="1" applyFont="1" applyFill="1" applyBorder="1" applyAlignment="1">
      <alignment horizontal="right"/>
    </xf>
    <xf numFmtId="4" fontId="17" fillId="0" borderId="1" xfId="0" applyNumberFormat="1" applyFont="1" applyFill="1" applyBorder="1"/>
    <xf numFmtId="0" fontId="17" fillId="0" borderId="1" xfId="0" applyFont="1" applyFill="1" applyBorder="1" applyAlignment="1">
      <alignment wrapText="1"/>
    </xf>
    <xf numFmtId="0" fontId="17" fillId="0" borderId="0" xfId="0" applyFont="1" applyFill="1"/>
    <xf numFmtId="0" fontId="19" fillId="0" borderId="1" xfId="0" applyFont="1" applyBorder="1" applyAlignment="1">
      <alignment wrapText="1"/>
    </xf>
    <xf numFmtId="4" fontId="19" fillId="3" borderId="1" xfId="0" applyNumberFormat="1" applyFont="1" applyFill="1" applyBorder="1" applyAlignment="1">
      <alignment horizontal="right"/>
    </xf>
    <xf numFmtId="4" fontId="17" fillId="4" borderId="1" xfId="0" applyNumberFormat="1" applyFont="1" applyFill="1" applyBorder="1" applyAlignment="1">
      <alignment horizontal="right"/>
    </xf>
    <xf numFmtId="4" fontId="12" fillId="0" borderId="1" xfId="0" applyNumberFormat="1" applyFont="1" applyFill="1" applyBorder="1"/>
    <xf numFmtId="4" fontId="17" fillId="4" borderId="1" xfId="0" applyNumberFormat="1" applyFont="1" applyFill="1" applyBorder="1"/>
    <xf numFmtId="4" fontId="12" fillId="4" borderId="1" xfId="0" applyNumberFormat="1" applyFont="1" applyFill="1" applyBorder="1"/>
    <xf numFmtId="0" fontId="17" fillId="0" borderId="1" xfId="0" applyFont="1" applyBorder="1" applyAlignment="1">
      <alignment vertical="top" wrapText="1"/>
    </xf>
    <xf numFmtId="4" fontId="13" fillId="4" borderId="1" xfId="0" applyNumberFormat="1" applyFont="1" applyFill="1" applyBorder="1"/>
    <xf numFmtId="0" fontId="20" fillId="0" borderId="0" xfId="5" applyFont="1" applyFill="1" applyBorder="1" applyAlignment="1">
      <alignment vertical="center" wrapText="1"/>
    </xf>
    <xf numFmtId="0" fontId="17" fillId="0" borderId="1" xfId="0" applyFont="1" applyBorder="1" applyAlignment="1">
      <alignment horizontal="center" wrapText="1"/>
    </xf>
    <xf numFmtId="0" fontId="17" fillId="0" borderId="1" xfId="0" applyFont="1" applyBorder="1"/>
    <xf numFmtId="4" fontId="19" fillId="2" borderId="1" xfId="1" applyNumberFormat="1" applyFont="1" applyFill="1" applyBorder="1" applyAlignment="1">
      <alignment horizontal="right"/>
    </xf>
    <xf numFmtId="4" fontId="17" fillId="0" borderId="0" xfId="0" applyNumberFormat="1" applyFont="1" applyFill="1" applyAlignment="1">
      <alignment horizontal="right"/>
    </xf>
    <xf numFmtId="4" fontId="9" fillId="0" borderId="1" xfId="0" applyNumberFormat="1" applyFont="1" applyFill="1" applyBorder="1" applyAlignment="1">
      <alignment horizontal="center" vertical="center" wrapText="1"/>
    </xf>
    <xf numFmtId="4" fontId="19" fillId="0" borderId="1" xfId="0" applyNumberFormat="1" applyFont="1" applyFill="1" applyBorder="1" applyAlignment="1">
      <alignment horizontal="right"/>
    </xf>
    <xf numFmtId="4" fontId="19" fillId="0" borderId="1" xfId="1" applyNumberFormat="1" applyFont="1" applyFill="1" applyBorder="1" applyAlignment="1">
      <alignment horizontal="right"/>
    </xf>
    <xf numFmtId="4" fontId="0" fillId="0" borderId="1" xfId="0" applyNumberFormat="1" applyFont="1" applyFill="1" applyBorder="1" applyAlignment="1">
      <alignment horizontal="right" vertical="center" wrapText="1"/>
    </xf>
    <xf numFmtId="43" fontId="12" fillId="2" borderId="1" xfId="0" applyNumberFormat="1" applyFont="1" applyFill="1" applyBorder="1" applyAlignment="1">
      <alignment horizontal="center" vertical="center"/>
    </xf>
    <xf numFmtId="0" fontId="14" fillId="2" borderId="1" xfId="0" applyFont="1" applyFill="1" applyBorder="1" applyAlignment="1">
      <alignment horizontal="left" vertical="center" wrapText="1"/>
    </xf>
    <xf numFmtId="4" fontId="17" fillId="0" borderId="0" xfId="0" applyNumberFormat="1" applyFont="1" applyFill="1"/>
    <xf numFmtId="4" fontId="17" fillId="0" borderId="1" xfId="0" applyNumberFormat="1" applyFont="1" applyBorder="1"/>
    <xf numFmtId="4" fontId="17" fillId="0" borderId="1" xfId="0" applyNumberFormat="1" applyFont="1" applyFill="1" applyBorder="1" applyAlignment="1">
      <alignment wrapText="1"/>
    </xf>
    <xf numFmtId="4" fontId="9" fillId="2" borderId="0" xfId="0" applyNumberFormat="1" applyFont="1" applyFill="1" applyBorder="1" applyAlignment="1">
      <alignment horizontal="center" vertical="center" wrapText="1"/>
    </xf>
    <xf numFmtId="4" fontId="17" fillId="0" borderId="0" xfId="0" applyNumberFormat="1" applyFont="1" applyBorder="1"/>
    <xf numFmtId="4" fontId="17" fillId="0" borderId="0" xfId="0" applyNumberFormat="1" applyFont="1" applyFill="1" applyBorder="1"/>
    <xf numFmtId="4" fontId="20" fillId="0" borderId="0" xfId="5" applyNumberFormat="1" applyFont="1" applyFill="1" applyBorder="1" applyAlignment="1">
      <alignment vertical="center" wrapText="1"/>
    </xf>
    <xf numFmtId="4" fontId="13" fillId="0" borderId="1" xfId="0" applyNumberFormat="1" applyFont="1" applyFill="1" applyBorder="1" applyAlignment="1">
      <alignment horizontal="right"/>
    </xf>
    <xf numFmtId="4" fontId="13" fillId="0" borderId="1" xfId="0" applyNumberFormat="1" applyFont="1" applyFill="1" applyBorder="1"/>
    <xf numFmtId="4" fontId="13" fillId="0" borderId="1" xfId="0" applyNumberFormat="1" applyFont="1" applyBorder="1"/>
    <xf numFmtId="4" fontId="9" fillId="2" borderId="1" xfId="0" applyNumberFormat="1" applyFont="1" applyFill="1" applyBorder="1" applyAlignment="1">
      <alignment horizontal="center" vertical="center" wrapText="1"/>
    </xf>
    <xf numFmtId="4" fontId="5" fillId="0" borderId="1" xfId="0" applyNumberFormat="1" applyFont="1" applyFill="1" applyBorder="1" applyAlignment="1" applyProtection="1">
      <alignment horizontal="center" vertical="center" wrapText="1"/>
    </xf>
    <xf numFmtId="4" fontId="0" fillId="0" borderId="0" xfId="0" applyNumberFormat="1" applyFill="1"/>
    <xf numFmtId="4" fontId="0" fillId="0" borderId="0" xfId="0" applyNumberFormat="1"/>
    <xf numFmtId="4" fontId="8" fillId="2" borderId="1" xfId="0" applyNumberFormat="1" applyFont="1" applyFill="1" applyBorder="1"/>
    <xf numFmtId="4" fontId="0" fillId="2" borderId="1" xfId="0" applyNumberFormat="1" applyFont="1" applyFill="1" applyBorder="1"/>
    <xf numFmtId="4" fontId="15" fillId="2" borderId="1" xfId="0" applyNumberFormat="1" applyFont="1" applyFill="1" applyBorder="1"/>
    <xf numFmtId="4" fontId="0" fillId="2" borderId="1" xfId="0" applyNumberFormat="1" applyFill="1" applyBorder="1"/>
    <xf numFmtId="4" fontId="21" fillId="2" borderId="1" xfId="0" applyNumberFormat="1" applyFont="1" applyFill="1" applyBorder="1"/>
    <xf numFmtId="165" fontId="5" fillId="0" borderId="1" xfId="0" applyNumberFormat="1" applyFont="1" applyFill="1" applyBorder="1" applyAlignment="1" applyProtection="1">
      <alignment vertical="center" wrapText="1"/>
    </xf>
    <xf numFmtId="49" fontId="5" fillId="0" borderId="1" xfId="0" applyNumberFormat="1" applyFont="1" applyFill="1" applyBorder="1" applyAlignment="1" applyProtection="1">
      <alignment vertical="center" wrapText="1"/>
    </xf>
    <xf numFmtId="4" fontId="3" fillId="0" borderId="0" xfId="0" applyNumberFormat="1" applyFont="1" applyFill="1" applyAlignment="1">
      <alignment vertical="top" wrapText="1"/>
    </xf>
    <xf numFmtId="4" fontId="3" fillId="0" borderId="1" xfId="0" applyNumberFormat="1" applyFont="1" applyFill="1" applyBorder="1" applyAlignment="1">
      <alignment vertical="top" wrapText="1"/>
    </xf>
    <xf numFmtId="4" fontId="3" fillId="0" borderId="1" xfId="0" applyNumberFormat="1" applyFont="1" applyFill="1" applyBorder="1"/>
    <xf numFmtId="4" fontId="5" fillId="0" borderId="1" xfId="0" applyNumberFormat="1" applyFont="1" applyFill="1" applyBorder="1" applyAlignment="1" applyProtection="1">
      <alignment vertical="center" wrapText="1"/>
    </xf>
    <xf numFmtId="4" fontId="3" fillId="0" borderId="0" xfId="0" applyNumberFormat="1" applyFont="1" applyFill="1" applyAlignment="1" applyProtection="1">
      <alignment horizontal="right" vertical="center" wrapText="1"/>
    </xf>
    <xf numFmtId="0" fontId="22" fillId="0" borderId="1" xfId="0" applyFont="1" applyFill="1" applyBorder="1" applyAlignment="1" applyProtection="1">
      <alignment horizontal="right" vertical="center" wrapText="1"/>
    </xf>
    <xf numFmtId="0" fontId="22" fillId="0" borderId="1" xfId="2" applyFont="1" applyFill="1" applyBorder="1" applyAlignment="1" applyProtection="1">
      <alignment horizontal="right" vertical="center" wrapText="1"/>
    </xf>
    <xf numFmtId="0" fontId="22" fillId="0" borderId="1" xfId="0" applyFont="1" applyFill="1" applyBorder="1" applyAlignment="1">
      <alignment horizontal="right" vertical="center" wrapText="1"/>
    </xf>
    <xf numFmtId="43" fontId="13" fillId="2" borderId="1" xfId="0" applyNumberFormat="1" applyFont="1" applyFill="1" applyBorder="1" applyAlignment="1">
      <alignment horizontal="center" vertical="center" wrapText="1"/>
    </xf>
    <xf numFmtId="43" fontId="23" fillId="2" borderId="1" xfId="0" applyNumberFormat="1" applyFont="1" applyFill="1" applyBorder="1" applyAlignment="1">
      <alignment horizontal="center" vertical="center" wrapText="1"/>
    </xf>
    <xf numFmtId="0" fontId="13" fillId="2" borderId="1" xfId="0" applyNumberFormat="1" applyFont="1" applyFill="1" applyBorder="1" applyAlignment="1">
      <alignment vertical="center" wrapText="1"/>
    </xf>
    <xf numFmtId="0" fontId="13" fillId="2" borderId="1" xfId="0" applyFont="1" applyFill="1" applyBorder="1" applyAlignment="1">
      <alignment vertical="center" wrapText="1"/>
    </xf>
    <xf numFmtId="4" fontId="5" fillId="0" borderId="1" xfId="0" applyNumberFormat="1" applyFont="1" applyFill="1" applyBorder="1" applyAlignment="1" applyProtection="1">
      <alignment horizontal="center" vertical="center" wrapText="1"/>
    </xf>
    <xf numFmtId="0" fontId="24" fillId="0" borderId="0" xfId="0" applyFont="1"/>
    <xf numFmtId="0" fontId="24" fillId="0" borderId="0" xfId="0" applyFont="1" applyAlignment="1">
      <alignment horizontal="left"/>
    </xf>
    <xf numFmtId="0" fontId="3" fillId="2" borderId="0" xfId="2" applyFont="1" applyFill="1" applyAlignment="1" applyProtection="1">
      <alignment horizontal="right" vertical="center" wrapText="1"/>
    </xf>
    <xf numFmtId="4" fontId="3" fillId="2" borderId="0" xfId="2" applyNumberFormat="1" applyFont="1" applyFill="1" applyBorder="1" applyAlignment="1" applyProtection="1">
      <alignment horizontal="right" vertical="center" wrapText="1"/>
    </xf>
    <xf numFmtId="0" fontId="3" fillId="3" borderId="0" xfId="2" applyFont="1" applyFill="1" applyAlignment="1" applyProtection="1">
      <alignment horizontal="right" vertical="center" wrapText="1"/>
    </xf>
    <xf numFmtId="0" fontId="3" fillId="2" borderId="0" xfId="2" applyFont="1" applyFill="1" applyAlignment="1" applyProtection="1">
      <alignment horizontal="right" wrapText="1"/>
    </xf>
    <xf numFmtId="43" fontId="3" fillId="2" borderId="0" xfId="2" applyNumberFormat="1" applyFont="1" applyFill="1" applyAlignment="1" applyProtection="1">
      <alignment horizontal="right" wrapText="1"/>
    </xf>
    <xf numFmtId="0" fontId="3" fillId="5" borderId="0" xfId="2" applyFont="1" applyFill="1" applyAlignment="1">
      <alignment vertical="top" wrapText="1"/>
    </xf>
    <xf numFmtId="43" fontId="3" fillId="2" borderId="0" xfId="2" applyNumberFormat="1" applyFont="1" applyFill="1" applyAlignment="1" applyProtection="1">
      <alignment horizontal="right" vertical="center" wrapText="1"/>
    </xf>
    <xf numFmtId="49" fontId="5" fillId="2" borderId="0" xfId="2" applyNumberFormat="1" applyFont="1" applyFill="1" applyBorder="1" applyAlignment="1" applyProtection="1">
      <alignment vertical="center" wrapText="1"/>
    </xf>
    <xf numFmtId="4" fontId="4" fillId="2" borderId="0" xfId="2" applyNumberFormat="1" applyFont="1" applyFill="1" applyBorder="1" applyAlignment="1" applyProtection="1">
      <alignment horizontal="center" vertical="center" wrapText="1"/>
    </xf>
    <xf numFmtId="0" fontId="7" fillId="2" borderId="0" xfId="2" applyFill="1" applyBorder="1" applyAlignment="1">
      <alignment vertical="center" wrapText="1"/>
    </xf>
    <xf numFmtId="0" fontId="7" fillId="3" borderId="0" xfId="2" applyFill="1" applyBorder="1" applyAlignment="1">
      <alignment vertical="center" wrapText="1"/>
    </xf>
    <xf numFmtId="43" fontId="7" fillId="2" borderId="0" xfId="2" applyNumberFormat="1" applyFill="1" applyBorder="1" applyAlignment="1">
      <alignment vertical="center" wrapText="1"/>
    </xf>
    <xf numFmtId="49" fontId="5" fillId="2" borderId="1" xfId="2" applyNumberFormat="1" applyFont="1" applyFill="1" applyBorder="1" applyAlignment="1" applyProtection="1">
      <alignment horizontal="center" vertical="center" wrapText="1"/>
    </xf>
    <xf numFmtId="0" fontId="5" fillId="2" borderId="1" xfId="2" applyFont="1" applyFill="1" applyBorder="1" applyAlignment="1" applyProtection="1">
      <alignment horizontal="center" vertical="center" wrapText="1"/>
    </xf>
    <xf numFmtId="4" fontId="5" fillId="2" borderId="1" xfId="2" applyNumberFormat="1" applyFont="1" applyFill="1" applyBorder="1" applyAlignment="1" applyProtection="1">
      <alignment horizontal="center" vertical="center" wrapText="1"/>
    </xf>
    <xf numFmtId="0" fontId="5" fillId="3" borderId="1" xfId="2" applyFont="1" applyFill="1" applyBorder="1" applyAlignment="1" applyProtection="1">
      <alignment horizontal="center" vertical="center" wrapText="1"/>
    </xf>
    <xf numFmtId="43" fontId="5" fillId="2" borderId="1" xfId="2" applyNumberFormat="1" applyFont="1" applyFill="1" applyBorder="1" applyAlignment="1" applyProtection="1">
      <alignment horizontal="center" vertical="center" wrapText="1"/>
    </xf>
    <xf numFmtId="0" fontId="4" fillId="2" borderId="1" xfId="2" applyFont="1" applyFill="1" applyBorder="1" applyAlignment="1" applyProtection="1">
      <alignment vertical="center" wrapText="1"/>
    </xf>
    <xf numFmtId="0" fontId="5" fillId="2" borderId="1" xfId="2" applyFont="1" applyFill="1" applyBorder="1" applyAlignment="1" applyProtection="1">
      <alignment vertical="center" wrapText="1"/>
    </xf>
    <xf numFmtId="4" fontId="4" fillId="2" borderId="1" xfId="2" applyNumberFormat="1" applyFont="1" applyFill="1" applyBorder="1" applyAlignment="1" applyProtection="1">
      <alignment horizontal="center" vertical="center" wrapText="1"/>
    </xf>
    <xf numFmtId="0" fontId="4" fillId="3" borderId="1" xfId="2" applyFont="1" applyFill="1" applyBorder="1" applyAlignment="1" applyProtection="1">
      <alignment vertical="center" wrapText="1"/>
    </xf>
    <xf numFmtId="43" fontId="4" fillId="2" borderId="1" xfId="2" applyNumberFormat="1" applyFont="1" applyFill="1" applyBorder="1" applyAlignment="1" applyProtection="1">
      <alignment vertical="center" wrapText="1"/>
    </xf>
    <xf numFmtId="0" fontId="3" fillId="6" borderId="0" xfId="2" applyFont="1" applyFill="1" applyAlignment="1">
      <alignment vertical="top" wrapText="1"/>
    </xf>
    <xf numFmtId="4" fontId="4" fillId="2" borderId="1" xfId="3" applyNumberFormat="1" applyFont="1" applyFill="1" applyBorder="1" applyAlignment="1" applyProtection="1">
      <alignment horizontal="center" vertical="center" wrapText="1"/>
    </xf>
    <xf numFmtId="0" fontId="4" fillId="2" borderId="1" xfId="2" applyFont="1" applyFill="1" applyBorder="1" applyAlignment="1" applyProtection="1">
      <alignment horizontal="left" vertical="center" wrapText="1"/>
    </xf>
    <xf numFmtId="0" fontId="3" fillId="7" borderId="0" xfId="2" applyFont="1" applyFill="1" applyAlignment="1">
      <alignment vertical="top" wrapText="1"/>
    </xf>
    <xf numFmtId="0" fontId="4" fillId="2" borderId="1" xfId="2" applyFont="1" applyFill="1" applyBorder="1" applyAlignment="1">
      <alignment vertical="center" wrapText="1"/>
    </xf>
    <xf numFmtId="4" fontId="4" fillId="2" borderId="1" xfId="2" applyNumberFormat="1" applyFont="1" applyFill="1" applyBorder="1" applyAlignment="1">
      <alignment horizontal="center" vertical="center" wrapText="1"/>
    </xf>
    <xf numFmtId="0" fontId="4" fillId="3" borderId="1" xfId="2" applyFont="1" applyFill="1" applyBorder="1" applyAlignment="1">
      <alignment vertical="center" wrapText="1"/>
    </xf>
    <xf numFmtId="43" fontId="4" fillId="2" borderId="1" xfId="2" applyNumberFormat="1" applyFont="1" applyFill="1" applyBorder="1" applyAlignment="1">
      <alignment vertical="center" wrapText="1"/>
    </xf>
    <xf numFmtId="0" fontId="3" fillId="2" borderId="0" xfId="2" applyFont="1" applyFill="1"/>
    <xf numFmtId="0" fontId="3" fillId="6" borderId="0" xfId="2" applyFont="1" applyFill="1"/>
    <xf numFmtId="0" fontId="4" fillId="2" borderId="1" xfId="2" applyFont="1" applyFill="1" applyBorder="1" applyAlignment="1" applyProtection="1">
      <alignment horizontal="center" vertical="center" wrapText="1"/>
    </xf>
    <xf numFmtId="0" fontId="4" fillId="3" borderId="1" xfId="2" applyFont="1" applyFill="1" applyBorder="1" applyAlignment="1" applyProtection="1">
      <alignment horizontal="center" vertical="center" wrapText="1"/>
    </xf>
    <xf numFmtId="43" fontId="4" fillId="2" borderId="1" xfId="2" applyNumberFormat="1" applyFont="1" applyFill="1" applyBorder="1" applyAlignment="1" applyProtection="1">
      <alignment horizontal="center" vertical="center" wrapText="1"/>
    </xf>
    <xf numFmtId="0" fontId="4" fillId="2" borderId="1" xfId="2" applyFont="1" applyFill="1" applyBorder="1" applyAlignment="1">
      <alignment vertical="center"/>
    </xf>
    <xf numFmtId="0" fontId="4" fillId="2" borderId="1" xfId="2" applyFont="1" applyFill="1" applyBorder="1" applyAlignment="1">
      <alignment horizontal="center" vertical="center" wrapText="1"/>
    </xf>
    <xf numFmtId="169" fontId="5" fillId="3" borderId="1" xfId="6" applyNumberFormat="1" applyFont="1" applyFill="1" applyBorder="1" applyAlignment="1" applyProtection="1">
      <alignment vertical="center" wrapText="1"/>
    </xf>
    <xf numFmtId="49" fontId="4" fillId="2" borderId="1" xfId="2" applyNumberFormat="1" applyFont="1" applyFill="1" applyBorder="1" applyAlignment="1" applyProtection="1">
      <alignment vertical="center" wrapText="1"/>
    </xf>
    <xf numFmtId="0" fontId="5" fillId="8" borderId="1" xfId="2" applyFont="1" applyFill="1" applyBorder="1" applyAlignment="1" applyProtection="1">
      <alignment vertical="center" wrapText="1"/>
    </xf>
    <xf numFmtId="0" fontId="4" fillId="2" borderId="1" xfId="2" applyFont="1" applyFill="1" applyBorder="1" applyAlignment="1" applyProtection="1">
      <alignment horizontal="left" vertical="top" wrapText="1"/>
    </xf>
    <xf numFmtId="43" fontId="4" fillId="2" borderId="1" xfId="2" applyNumberFormat="1" applyFont="1" applyFill="1" applyBorder="1" applyAlignment="1" applyProtection="1">
      <alignment horizontal="left" vertical="top" wrapText="1"/>
    </xf>
    <xf numFmtId="0" fontId="3" fillId="2" borderId="0" xfId="2" applyFont="1" applyFill="1" applyAlignment="1">
      <alignment vertical="top" wrapText="1"/>
    </xf>
    <xf numFmtId="49" fontId="6" fillId="2" borderId="0" xfId="2" applyNumberFormat="1" applyFont="1" applyFill="1" applyBorder="1" applyAlignment="1" applyProtection="1">
      <alignment vertical="center" wrapText="1"/>
    </xf>
    <xf numFmtId="0" fontId="3" fillId="2" borderId="0" xfId="2" applyFont="1" applyFill="1" applyBorder="1" applyAlignment="1" applyProtection="1">
      <alignment vertical="center" wrapText="1"/>
    </xf>
    <xf numFmtId="0" fontId="3" fillId="2" borderId="0" xfId="2" applyFont="1" applyFill="1" applyAlignment="1" applyProtection="1">
      <alignment vertical="center" wrapText="1"/>
    </xf>
    <xf numFmtId="4" fontId="3" fillId="2" borderId="0" xfId="2" applyNumberFormat="1" applyFont="1" applyFill="1" applyBorder="1" applyAlignment="1" applyProtection="1">
      <alignment horizontal="center" vertical="center" wrapText="1"/>
    </xf>
    <xf numFmtId="169" fontId="6" fillId="3" borderId="0" xfId="6" applyNumberFormat="1" applyFont="1" applyFill="1" applyAlignment="1" applyProtection="1">
      <alignment vertical="center" wrapText="1"/>
    </xf>
    <xf numFmtId="0" fontId="3" fillId="3" borderId="0" xfId="2" applyFont="1" applyFill="1" applyAlignment="1" applyProtection="1">
      <alignment vertical="center" wrapText="1"/>
    </xf>
    <xf numFmtId="43" fontId="3" fillId="2" borderId="0" xfId="2" applyNumberFormat="1" applyFont="1" applyFill="1" applyAlignment="1" applyProtection="1">
      <alignment vertical="center" wrapText="1"/>
    </xf>
    <xf numFmtId="170" fontId="6" fillId="2" borderId="0" xfId="2" applyNumberFormat="1" applyFont="1" applyFill="1" applyBorder="1" applyAlignment="1" applyProtection="1">
      <alignment vertical="center" wrapText="1"/>
    </xf>
    <xf numFmtId="0" fontId="7" fillId="2" borderId="0" xfId="2" applyFill="1" applyAlignment="1" applyProtection="1">
      <alignment vertical="center" wrapText="1"/>
    </xf>
    <xf numFmtId="0" fontId="7" fillId="3" borderId="0" xfId="2" applyFill="1" applyAlignment="1" applyProtection="1">
      <alignment vertical="center" wrapText="1"/>
    </xf>
    <xf numFmtId="43" fontId="7" fillId="2" borderId="0" xfId="2" applyNumberFormat="1" applyFill="1" applyAlignment="1" applyProtection="1">
      <alignment vertical="center" wrapText="1"/>
    </xf>
    <xf numFmtId="49" fontId="6" fillId="2" borderId="1" xfId="2" applyNumberFormat="1" applyFont="1" applyFill="1" applyBorder="1" applyAlignment="1" applyProtection="1">
      <alignment vertical="center" wrapText="1"/>
    </xf>
    <xf numFmtId="0" fontId="3" fillId="2" borderId="1" xfId="2" applyFont="1" applyFill="1" applyBorder="1" applyAlignment="1" applyProtection="1">
      <alignment vertical="center" wrapText="1"/>
    </xf>
    <xf numFmtId="4" fontId="3" fillId="2" borderId="1" xfId="2" applyNumberFormat="1" applyFont="1" applyFill="1" applyBorder="1" applyAlignment="1" applyProtection="1">
      <alignment horizontal="center" vertical="center" wrapText="1"/>
    </xf>
    <xf numFmtId="0" fontId="22" fillId="2" borderId="1" xfId="2" applyFont="1" applyFill="1" applyBorder="1" applyAlignment="1" applyProtection="1">
      <alignment horizontal="center" vertical="center" wrapText="1"/>
    </xf>
    <xf numFmtId="0" fontId="22" fillId="2" borderId="1" xfId="2" applyFont="1" applyFill="1" applyBorder="1" applyAlignment="1" applyProtection="1">
      <alignment vertical="center" wrapText="1"/>
    </xf>
    <xf numFmtId="0" fontId="9" fillId="0" borderId="0" xfId="5" applyFont="1" applyFill="1" applyAlignment="1">
      <alignment vertical="center"/>
    </xf>
    <xf numFmtId="43" fontId="9" fillId="2" borderId="0" xfId="5" applyNumberFormat="1" applyFont="1" applyFill="1" applyAlignment="1">
      <alignment vertical="center"/>
    </xf>
    <xf numFmtId="0" fontId="9" fillId="2" borderId="0" xfId="5" applyFont="1" applyFill="1" applyAlignment="1">
      <alignment vertical="center"/>
    </xf>
    <xf numFmtId="0" fontId="8" fillId="0" borderId="0" xfId="5" applyFill="1"/>
    <xf numFmtId="43" fontId="10" fillId="2" borderId="0" xfId="5" applyNumberFormat="1" applyFont="1" applyFill="1" applyAlignment="1">
      <alignment vertical="center"/>
    </xf>
    <xf numFmtId="4" fontId="11" fillId="2" borderId="0" xfId="5" applyNumberFormat="1" applyFont="1" applyFill="1" applyAlignment="1">
      <alignment horizontal="center" vertical="center"/>
    </xf>
    <xf numFmtId="43" fontId="11" fillId="2" borderId="0" xfId="5" applyNumberFormat="1" applyFont="1" applyFill="1" applyAlignment="1">
      <alignment horizontal="center" vertical="center"/>
    </xf>
    <xf numFmtId="4" fontId="10" fillId="2" borderId="0" xfId="5" applyNumberFormat="1" applyFont="1" applyFill="1" applyAlignment="1">
      <alignment horizontal="right" vertical="center"/>
    </xf>
    <xf numFmtId="4" fontId="27" fillId="2" borderId="0" xfId="5" applyNumberFormat="1" applyFont="1" applyFill="1" applyAlignment="1">
      <alignment vertical="center"/>
    </xf>
    <xf numFmtId="43" fontId="27" fillId="2" borderId="0" xfId="5" applyNumberFormat="1" applyFont="1" applyFill="1" applyAlignment="1">
      <alignment vertical="center"/>
    </xf>
    <xf numFmtId="4" fontId="28" fillId="2" borderId="0" xfId="5" applyNumberFormat="1" applyFont="1" applyFill="1" applyAlignment="1">
      <alignment horizontal="right" vertical="center"/>
    </xf>
    <xf numFmtId="4" fontId="10" fillId="2" borderId="0" xfId="5" applyNumberFormat="1" applyFont="1" applyFill="1" applyAlignment="1">
      <alignment horizontal="center" vertical="center"/>
    </xf>
    <xf numFmtId="0" fontId="9" fillId="0" borderId="0" xfId="5" applyFont="1" applyFill="1" applyAlignment="1">
      <alignment horizontal="center" vertical="center"/>
    </xf>
    <xf numFmtId="43" fontId="9" fillId="2" borderId="0" xfId="5" applyNumberFormat="1" applyFont="1" applyFill="1" applyAlignment="1">
      <alignment horizontal="center" vertical="center"/>
    </xf>
    <xf numFmtId="0" fontId="9" fillId="2" borderId="0" xfId="5" applyFont="1" applyFill="1" applyAlignment="1">
      <alignment horizontal="center" vertical="center"/>
    </xf>
    <xf numFmtId="0" fontId="9" fillId="0" borderId="1" xfId="5" applyFont="1" applyFill="1" applyBorder="1" applyAlignment="1">
      <alignment horizontal="center" vertical="center" wrapText="1"/>
    </xf>
    <xf numFmtId="43" fontId="9" fillId="2" borderId="1" xfId="5" applyNumberFormat="1" applyFont="1" applyFill="1" applyBorder="1" applyAlignment="1">
      <alignment horizontal="center" vertical="center" wrapText="1"/>
    </xf>
    <xf numFmtId="0" fontId="9" fillId="2" borderId="1" xfId="5" applyFont="1" applyFill="1" applyBorder="1" applyAlignment="1">
      <alignment horizontal="center" vertical="center" wrapText="1"/>
    </xf>
    <xf numFmtId="0" fontId="12" fillId="2" borderId="1" xfId="5" applyFont="1" applyFill="1" applyBorder="1" applyAlignment="1">
      <alignment horizontal="center" vertical="center" wrapText="1"/>
    </xf>
    <xf numFmtId="0" fontId="12" fillId="2" borderId="1" xfId="5" applyFont="1" applyFill="1" applyBorder="1" applyAlignment="1">
      <alignment horizontal="left" vertical="center" wrapText="1"/>
    </xf>
    <xf numFmtId="43" fontId="12" fillId="2" borderId="1" xfId="5" applyNumberFormat="1" applyFont="1" applyFill="1" applyBorder="1" applyAlignment="1">
      <alignment horizontal="center" vertical="center" wrapText="1"/>
    </xf>
    <xf numFmtId="0" fontId="8" fillId="2" borderId="0" xfId="5" applyFont="1" applyFill="1"/>
    <xf numFmtId="0" fontId="12" fillId="2" borderId="1" xfId="5" applyFont="1" applyFill="1" applyBorder="1" applyAlignment="1">
      <alignment vertical="center"/>
    </xf>
    <xf numFmtId="0" fontId="12" fillId="2" borderId="1" xfId="5" applyFont="1" applyFill="1" applyBorder="1" applyAlignment="1">
      <alignment horizontal="center" vertical="center"/>
    </xf>
    <xf numFmtId="0" fontId="12" fillId="2" borderId="1" xfId="5" applyFont="1" applyFill="1" applyBorder="1" applyAlignment="1">
      <alignment vertical="center" wrapText="1"/>
    </xf>
    <xf numFmtId="0" fontId="20" fillId="2" borderId="1" xfId="5" applyFont="1" applyFill="1" applyBorder="1" applyAlignment="1">
      <alignment vertical="center" wrapText="1"/>
    </xf>
    <xf numFmtId="0" fontId="12" fillId="2" borderId="1" xfId="5" applyFont="1" applyFill="1" applyBorder="1" applyAlignment="1">
      <alignment wrapText="1"/>
    </xf>
    <xf numFmtId="0" fontId="12" fillId="2" borderId="0" xfId="5" applyFont="1" applyFill="1" applyAlignment="1">
      <alignment wrapText="1"/>
    </xf>
    <xf numFmtId="0" fontId="12" fillId="2" borderId="3" xfId="5" applyFont="1" applyFill="1" applyBorder="1" applyAlignment="1">
      <alignment vertical="center" wrapText="1"/>
    </xf>
    <xf numFmtId="0" fontId="14" fillId="2" borderId="4" xfId="5" applyFont="1" applyFill="1" applyBorder="1" applyAlignment="1">
      <alignment horizontal="left" vertical="center" wrapText="1"/>
    </xf>
    <xf numFmtId="0" fontId="14" fillId="2" borderId="1" xfId="5" applyFont="1" applyFill="1" applyBorder="1" applyAlignment="1">
      <alignment horizontal="center" vertical="center"/>
    </xf>
    <xf numFmtId="43" fontId="14" fillId="2" borderId="1" xfId="5" applyNumberFormat="1" applyFont="1" applyFill="1" applyBorder="1" applyAlignment="1">
      <alignment horizontal="center" vertical="center" wrapText="1"/>
    </xf>
    <xf numFmtId="0" fontId="14" fillId="2" borderId="1" xfId="5" applyFont="1" applyFill="1" applyBorder="1" applyAlignment="1">
      <alignment horizontal="center" vertical="center" wrapText="1"/>
    </xf>
    <xf numFmtId="0" fontId="15" fillId="2" borderId="0" xfId="5" applyFont="1" applyFill="1"/>
    <xf numFmtId="0" fontId="12" fillId="2" borderId="1" xfId="5" applyNumberFormat="1" applyFont="1" applyFill="1" applyBorder="1" applyAlignment="1">
      <alignment vertical="center" wrapText="1"/>
    </xf>
    <xf numFmtId="0" fontId="8" fillId="2" borderId="0" xfId="5" applyFill="1"/>
    <xf numFmtId="0" fontId="20" fillId="2" borderId="1" xfId="5" applyFont="1" applyFill="1" applyBorder="1" applyAlignment="1">
      <alignment horizontal="left" vertical="center" wrapText="1"/>
    </xf>
    <xf numFmtId="0" fontId="20" fillId="8" borderId="1" xfId="5" applyFont="1" applyFill="1" applyBorder="1" applyAlignment="1">
      <alignment horizontal="left" vertical="center" wrapText="1"/>
    </xf>
    <xf numFmtId="0" fontId="12" fillId="0" borderId="0" xfId="5" applyFont="1" applyFill="1" applyBorder="1" applyAlignment="1">
      <alignment vertical="center"/>
    </xf>
    <xf numFmtId="0" fontId="12" fillId="0" borderId="1" xfId="5" applyFont="1" applyFill="1" applyBorder="1" applyAlignment="1">
      <alignment vertical="center" wrapText="1"/>
    </xf>
    <xf numFmtId="0" fontId="12" fillId="0" borderId="0" xfId="5" applyFont="1" applyFill="1" applyBorder="1" applyAlignment="1">
      <alignment horizontal="center" vertical="center"/>
    </xf>
    <xf numFmtId="43" fontId="12" fillId="2" borderId="0" xfId="5" applyNumberFormat="1" applyFont="1" applyFill="1" applyBorder="1" applyAlignment="1">
      <alignment horizontal="center" vertical="center" wrapText="1"/>
    </xf>
    <xf numFmtId="0" fontId="12" fillId="2" borderId="0" xfId="5" applyFont="1" applyFill="1" applyBorder="1" applyAlignment="1">
      <alignment horizontal="center" vertical="center" wrapText="1"/>
    </xf>
    <xf numFmtId="43" fontId="9" fillId="2" borderId="0" xfId="5" applyNumberFormat="1" applyFont="1" applyFill="1" applyBorder="1" applyAlignment="1">
      <alignment horizontal="center" vertical="center" wrapText="1"/>
    </xf>
    <xf numFmtId="0" fontId="9" fillId="2" borderId="0" xfId="5" applyFont="1" applyFill="1" applyBorder="1" applyAlignment="1">
      <alignment horizontal="center" vertical="center" wrapText="1"/>
    </xf>
    <xf numFmtId="0" fontId="9" fillId="0" borderId="0" xfId="5" applyFont="1" applyFill="1" applyBorder="1" applyAlignment="1">
      <alignment vertical="center"/>
    </xf>
    <xf numFmtId="0" fontId="29" fillId="0" borderId="0" xfId="5" applyFont="1" applyFill="1" applyAlignment="1">
      <alignment vertical="center"/>
    </xf>
    <xf numFmtId="0" fontId="29" fillId="0" borderId="0" xfId="5" applyFont="1" applyFill="1" applyAlignment="1">
      <alignment horizontal="center" vertical="center" wrapText="1"/>
    </xf>
    <xf numFmtId="43" fontId="30" fillId="2" borderId="0" xfId="5" applyNumberFormat="1" applyFont="1" applyFill="1" applyAlignment="1">
      <alignment horizontal="left" vertical="center"/>
    </xf>
    <xf numFmtId="0" fontId="9" fillId="0" borderId="1" xfId="5" applyFont="1" applyFill="1" applyBorder="1" applyAlignment="1">
      <alignment vertical="center"/>
    </xf>
    <xf numFmtId="0" fontId="29" fillId="0" borderId="1" xfId="5" applyFont="1" applyFill="1" applyBorder="1" applyAlignment="1">
      <alignment vertical="center"/>
    </xf>
    <xf numFmtId="0" fontId="29" fillId="0" borderId="1" xfId="5" applyFont="1" applyFill="1" applyBorder="1" applyAlignment="1">
      <alignment horizontal="center" vertical="center" wrapText="1"/>
    </xf>
    <xf numFmtId="43" fontId="30" fillId="2" borderId="1" xfId="5" applyNumberFormat="1" applyFont="1" applyFill="1" applyBorder="1" applyAlignment="1">
      <alignment horizontal="left" vertical="center"/>
    </xf>
    <xf numFmtId="0" fontId="30" fillId="0" borderId="1" xfId="5" applyFont="1" applyFill="1" applyBorder="1" applyAlignment="1">
      <alignment vertical="center"/>
    </xf>
    <xf numFmtId="0" fontId="12" fillId="0" borderId="0" xfId="5" applyFont="1" applyFill="1" applyAlignment="1">
      <alignment vertical="center"/>
    </xf>
    <xf numFmtId="43" fontId="12" fillId="2" borderId="0" xfId="5" applyNumberFormat="1" applyFont="1" applyFill="1" applyAlignment="1">
      <alignment horizontal="center" vertical="center"/>
    </xf>
    <xf numFmtId="0" fontId="12" fillId="2" borderId="0" xfId="5" applyFont="1" applyFill="1" applyAlignment="1">
      <alignment horizontal="center" vertical="center"/>
    </xf>
    <xf numFmtId="0" fontId="12" fillId="0" borderId="1" xfId="5" applyFont="1" applyFill="1" applyBorder="1" applyAlignment="1">
      <alignment vertical="center"/>
    </xf>
    <xf numFmtId="0" fontId="12" fillId="0" borderId="1" xfId="5" applyFont="1" applyFill="1" applyBorder="1" applyAlignment="1">
      <alignment horizontal="center" vertical="center"/>
    </xf>
    <xf numFmtId="0" fontId="12" fillId="0" borderId="0" xfId="5" applyFont="1" applyFill="1" applyAlignment="1">
      <alignment horizontal="center" vertical="center"/>
    </xf>
    <xf numFmtId="0" fontId="8" fillId="0" borderId="0" xfId="5"/>
    <xf numFmtId="0" fontId="13" fillId="2" borderId="1" xfId="5" applyFont="1" applyFill="1" applyBorder="1" applyAlignment="1">
      <alignment vertical="center" wrapText="1"/>
    </xf>
    <xf numFmtId="43" fontId="9" fillId="2" borderId="0" xfId="1" applyFont="1" applyFill="1" applyBorder="1" applyAlignment="1">
      <alignment horizontal="center" vertical="center" wrapText="1"/>
    </xf>
    <xf numFmtId="165" fontId="9" fillId="2" borderId="0" xfId="1"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7" fillId="0" borderId="1" xfId="0" applyFont="1" applyBorder="1" applyAlignment="1">
      <alignment wrapText="1"/>
    </xf>
    <xf numFmtId="0" fontId="31" fillId="0" borderId="0" xfId="0" applyFont="1" applyAlignment="1">
      <alignment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32" fillId="0" borderId="1" xfId="0" applyFont="1" applyFill="1" applyBorder="1" applyAlignment="1">
      <alignment vertical="center" wrapText="1"/>
    </xf>
    <xf numFmtId="0" fontId="17" fillId="0" borderId="1" xfId="0" applyFont="1" applyFill="1" applyBorder="1" applyAlignment="1">
      <alignment horizontal="center" vertical="center" wrapText="1"/>
    </xf>
    <xf numFmtId="0" fontId="32" fillId="0" borderId="1" xfId="0" applyFont="1" applyFill="1" applyBorder="1" applyAlignment="1">
      <alignment horizontal="center" vertical="center"/>
    </xf>
    <xf numFmtId="164" fontId="32" fillId="0" borderId="1" xfId="7" applyFont="1" applyBorder="1" applyAlignment="1">
      <alignment horizontal="center" vertical="center"/>
    </xf>
    <xf numFmtId="0" fontId="20" fillId="0" borderId="1" xfId="5" applyFont="1" applyBorder="1" applyAlignment="1">
      <alignment horizontal="center" vertical="center" wrapText="1"/>
    </xf>
    <xf numFmtId="0" fontId="20" fillId="9" borderId="1" xfId="5" applyFont="1" applyFill="1" applyBorder="1" applyAlignment="1">
      <alignment vertical="center" wrapText="1"/>
    </xf>
    <xf numFmtId="0" fontId="20" fillId="9" borderId="1" xfId="5" applyFont="1" applyFill="1" applyBorder="1" applyAlignment="1">
      <alignment horizontal="center" vertical="center" wrapText="1"/>
    </xf>
    <xf numFmtId="164" fontId="20" fillId="9" borderId="1" xfId="8" applyFont="1" applyFill="1" applyBorder="1" applyAlignment="1">
      <alignment horizontal="center" vertical="center" wrapText="1"/>
    </xf>
    <xf numFmtId="0" fontId="20" fillId="5" borderId="1" xfId="5" applyFont="1" applyFill="1" applyBorder="1" applyAlignment="1">
      <alignment horizontal="center" vertical="center" wrapText="1"/>
    </xf>
    <xf numFmtId="0" fontId="13" fillId="0" borderId="1" xfId="0" applyFont="1" applyFill="1" applyBorder="1" applyAlignment="1">
      <alignment vertical="center" wrapText="1"/>
    </xf>
    <xf numFmtId="164" fontId="17" fillId="0" borderId="1" xfId="7" applyFont="1" applyBorder="1" applyAlignment="1">
      <alignment vertical="center" wrapText="1"/>
    </xf>
    <xf numFmtId="0" fontId="32" fillId="0" borderId="1" xfId="0" applyFont="1" applyBorder="1" applyAlignment="1">
      <alignment horizontal="center" vertical="center" wrapText="1"/>
    </xf>
    <xf numFmtId="0" fontId="32" fillId="0" borderId="1" xfId="0" applyFont="1" applyBorder="1" applyAlignment="1">
      <alignment vertical="center" wrapText="1"/>
    </xf>
    <xf numFmtId="0" fontId="17" fillId="10" borderId="1" xfId="0" applyFont="1" applyFill="1" applyBorder="1" applyAlignment="1">
      <alignment horizontal="center" vertical="center" wrapText="1"/>
    </xf>
    <xf numFmtId="0" fontId="32" fillId="10" borderId="1" xfId="0" applyFont="1" applyFill="1" applyBorder="1" applyAlignment="1">
      <alignment vertical="center" wrapText="1"/>
    </xf>
    <xf numFmtId="0" fontId="32" fillId="0" borderId="1" xfId="0" applyFont="1" applyBorder="1" applyAlignment="1">
      <alignment horizontal="center" vertical="center"/>
    </xf>
    <xf numFmtId="0" fontId="13" fillId="0" borderId="1" xfId="0" applyFont="1" applyBorder="1" applyAlignment="1">
      <alignment horizontal="center" vertical="center"/>
    </xf>
    <xf numFmtId="0" fontId="17" fillId="0" borderId="1" xfId="0" applyFont="1" applyFill="1" applyBorder="1" applyAlignment="1">
      <alignment vertical="center" wrapText="1"/>
    </xf>
    <xf numFmtId="0" fontId="10" fillId="0" borderId="1" xfId="5" applyFont="1" applyBorder="1" applyAlignment="1">
      <alignment vertical="center" wrapText="1"/>
    </xf>
    <xf numFmtId="164" fontId="20" fillId="0" borderId="1" xfId="8" applyFont="1" applyBorder="1" applyAlignment="1">
      <alignment horizontal="center" vertical="center" wrapText="1"/>
    </xf>
    <xf numFmtId="164" fontId="10" fillId="0" borderId="1" xfId="8" applyFont="1" applyBorder="1" applyAlignment="1">
      <alignment horizontal="center" vertical="center" wrapText="1"/>
    </xf>
    <xf numFmtId="0" fontId="31" fillId="0" borderId="1" xfId="0" applyFont="1" applyBorder="1" applyAlignment="1">
      <alignment vertical="center" wrapText="1"/>
    </xf>
    <xf numFmtId="0" fontId="32" fillId="0" borderId="1" xfId="0" applyFont="1" applyBorder="1" applyAlignment="1">
      <alignment vertical="center"/>
    </xf>
    <xf numFmtId="164" fontId="31" fillId="0" borderId="1" xfId="0" applyNumberFormat="1" applyFont="1" applyBorder="1" applyAlignment="1">
      <alignment vertical="center"/>
    </xf>
    <xf numFmtId="0" fontId="17" fillId="0" borderId="0" xfId="0" applyFont="1" applyAlignment="1"/>
    <xf numFmtId="0" fontId="32" fillId="0" borderId="0" xfId="0" applyFont="1" applyAlignment="1">
      <alignment vertical="center" wrapText="1"/>
    </xf>
    <xf numFmtId="0" fontId="32" fillId="0" borderId="0" xfId="0" applyFont="1" applyAlignment="1">
      <alignment horizontal="center" vertical="center"/>
    </xf>
    <xf numFmtId="2" fontId="12" fillId="2" borderId="1" xfId="5" applyNumberFormat="1" applyFont="1" applyFill="1" applyBorder="1" applyAlignment="1">
      <alignment horizontal="left" vertical="center" wrapText="1"/>
    </xf>
    <xf numFmtId="4" fontId="12" fillId="2" borderId="5" xfId="5" applyNumberFormat="1" applyFont="1" applyFill="1" applyBorder="1" applyAlignment="1">
      <alignment horizontal="center" vertical="center" wrapText="1"/>
    </xf>
    <xf numFmtId="4" fontId="12" fillId="2" borderId="0" xfId="5" applyNumberFormat="1" applyFont="1" applyFill="1" applyAlignment="1">
      <alignment horizontal="center" vertical="center"/>
    </xf>
    <xf numFmtId="43" fontId="12" fillId="0" borderId="1" xfId="5" applyNumberFormat="1" applyFont="1" applyFill="1" applyBorder="1" applyAlignment="1">
      <alignment horizontal="center" vertical="center" wrapText="1"/>
    </xf>
    <xf numFmtId="0" fontId="12" fillId="0" borderId="1" xfId="5" applyFont="1" applyFill="1" applyBorder="1" applyAlignment="1">
      <alignment horizontal="center" vertical="center" wrapText="1"/>
    </xf>
    <xf numFmtId="0" fontId="12" fillId="2" borderId="1" xfId="5" applyNumberFormat="1" applyFont="1" applyFill="1" applyBorder="1" applyAlignment="1">
      <alignment horizontal="center" vertical="center" wrapText="1"/>
    </xf>
    <xf numFmtId="0" fontId="12" fillId="0" borderId="1" xfId="5" applyNumberFormat="1" applyFont="1" applyFill="1" applyBorder="1" applyAlignment="1">
      <alignment horizontal="center" vertical="center" wrapText="1"/>
    </xf>
    <xf numFmtId="4" fontId="12" fillId="0" borderId="5" xfId="5" applyNumberFormat="1" applyFont="1" applyFill="1" applyBorder="1" applyAlignment="1">
      <alignment horizontal="center" vertical="center" wrapText="1"/>
    </xf>
    <xf numFmtId="2" fontId="12" fillId="2" borderId="4" xfId="5" applyNumberFormat="1" applyFont="1" applyFill="1" applyBorder="1" applyAlignment="1">
      <alignment horizontal="left" vertical="center" wrapText="1"/>
    </xf>
    <xf numFmtId="4" fontId="12" fillId="2" borderId="1" xfId="5" applyNumberFormat="1" applyFont="1" applyFill="1" applyBorder="1" applyAlignment="1">
      <alignment horizontal="center" vertical="center" wrapText="1"/>
    </xf>
    <xf numFmtId="0" fontId="12" fillId="2" borderId="0" xfId="5" applyNumberFormat="1" applyFont="1" applyFill="1" applyAlignment="1">
      <alignment horizontal="center" vertical="center"/>
    </xf>
    <xf numFmtId="2" fontId="12" fillId="2" borderId="1" xfId="5" applyNumberFormat="1" applyFont="1" applyFill="1" applyBorder="1" applyAlignment="1">
      <alignment horizontal="center" vertical="center"/>
    </xf>
    <xf numFmtId="0" fontId="12" fillId="2" borderId="0" xfId="5" applyNumberFormat="1" applyFont="1" applyFill="1" applyBorder="1" applyAlignment="1">
      <alignment horizontal="center" vertical="center"/>
    </xf>
    <xf numFmtId="43" fontId="12" fillId="2" borderId="0" xfId="5" applyNumberFormat="1" applyFont="1" applyFill="1" applyBorder="1" applyAlignment="1">
      <alignment horizontal="center" vertical="center"/>
    </xf>
    <xf numFmtId="0" fontId="12" fillId="2" borderId="0" xfId="5" applyFont="1" applyFill="1" applyBorder="1" applyAlignment="1">
      <alignment horizontal="center" vertical="center"/>
    </xf>
    <xf numFmtId="4" fontId="12" fillId="2" borderId="0" xfId="5" applyNumberFormat="1" applyFont="1" applyFill="1" applyBorder="1" applyAlignment="1">
      <alignment horizontal="center" vertical="center"/>
    </xf>
    <xf numFmtId="0" fontId="12" fillId="0" borderId="1" xfId="5" applyFont="1" applyFill="1" applyBorder="1" applyAlignment="1">
      <alignment horizontal="left" vertical="center" wrapText="1"/>
    </xf>
    <xf numFmtId="0" fontId="12" fillId="2" borderId="1" xfId="5" applyFont="1" applyFill="1" applyBorder="1" applyAlignment="1">
      <alignment horizontal="left" vertical="center"/>
    </xf>
    <xf numFmtId="2" fontId="12" fillId="2" borderId="1" xfId="0" applyNumberFormat="1" applyFont="1" applyFill="1" applyBorder="1" applyAlignment="1">
      <alignment horizontal="left" vertical="center" wrapText="1"/>
    </xf>
    <xf numFmtId="0" fontId="12" fillId="0" borderId="1" xfId="5" applyFont="1" applyFill="1" applyBorder="1" applyAlignment="1">
      <alignment horizontal="left" vertical="center"/>
    </xf>
    <xf numFmtId="0" fontId="17" fillId="0" borderId="1" xfId="0" applyFont="1" applyBorder="1" applyAlignment="1">
      <alignment horizontal="left" vertical="center" wrapText="1"/>
    </xf>
    <xf numFmtId="0" fontId="12" fillId="2" borderId="3" xfId="5" applyFont="1" applyFill="1" applyBorder="1" applyAlignment="1">
      <alignment horizontal="left" vertical="center" wrapText="1"/>
    </xf>
    <xf numFmtId="0" fontId="12" fillId="2" borderId="1" xfId="5" applyNumberFormat="1" applyFont="1" applyFill="1" applyBorder="1" applyAlignment="1">
      <alignment horizontal="left" vertical="center" wrapText="1"/>
    </xf>
    <xf numFmtId="0" fontId="12" fillId="2" borderId="6" xfId="5" applyFont="1" applyFill="1" applyBorder="1" applyAlignment="1">
      <alignment horizontal="left" vertical="center" wrapText="1"/>
    </xf>
    <xf numFmtId="0" fontId="17" fillId="0" borderId="1" xfId="0" applyFont="1" applyFill="1" applyBorder="1" applyAlignment="1">
      <alignment horizontal="left" vertical="center" wrapText="1"/>
    </xf>
    <xf numFmtId="2" fontId="8" fillId="2" borderId="0" xfId="5" applyNumberFormat="1" applyFont="1" applyFill="1" applyBorder="1"/>
    <xf numFmtId="2" fontId="8" fillId="2" borderId="0" xfId="5" applyNumberFormat="1" applyFont="1" applyFill="1"/>
    <xf numFmtId="2" fontId="12" fillId="2" borderId="1" xfId="5" applyNumberFormat="1" applyFont="1" applyFill="1" applyBorder="1" applyAlignment="1">
      <alignment horizontal="center" vertical="center" textRotation="90" wrapText="1"/>
    </xf>
    <xf numFmtId="2" fontId="12" fillId="2" borderId="0" xfId="5" applyNumberFormat="1" applyFont="1" applyFill="1" applyAlignment="1">
      <alignment horizontal="center" vertical="center"/>
    </xf>
    <xf numFmtId="2" fontId="12" fillId="2" borderId="1" xfId="0" applyNumberFormat="1" applyFont="1" applyFill="1" applyBorder="1" applyAlignment="1">
      <alignment horizontal="center" vertical="center"/>
    </xf>
    <xf numFmtId="2" fontId="12" fillId="2" borderId="1" xfId="0" applyNumberFormat="1" applyFont="1" applyFill="1" applyBorder="1" applyAlignment="1">
      <alignment horizontal="center" vertical="center" wrapText="1"/>
    </xf>
    <xf numFmtId="2" fontId="12" fillId="2" borderId="5" xfId="0" applyNumberFormat="1" applyFont="1" applyFill="1" applyBorder="1" applyAlignment="1">
      <alignment horizontal="center" vertical="center"/>
    </xf>
    <xf numFmtId="2" fontId="12" fillId="2" borderId="5"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xf>
    <xf numFmtId="2" fontId="32" fillId="2" borderId="1" xfId="0" applyNumberFormat="1" applyFont="1" applyFill="1" applyBorder="1" applyAlignment="1">
      <alignment horizontal="center" vertical="center" wrapText="1"/>
    </xf>
    <xf numFmtId="2" fontId="32" fillId="2" borderId="5" xfId="0" applyNumberFormat="1" applyFont="1" applyFill="1" applyBorder="1" applyAlignment="1">
      <alignment horizontal="center" vertical="center" wrapText="1"/>
    </xf>
    <xf numFmtId="2" fontId="17" fillId="2" borderId="1" xfId="5" applyNumberFormat="1" applyFont="1" applyFill="1" applyBorder="1" applyAlignment="1">
      <alignment horizontal="center" vertical="center" wrapText="1"/>
    </xf>
    <xf numFmtId="2" fontId="12" fillId="2" borderId="1" xfId="9" applyNumberFormat="1" applyFont="1" applyFill="1" applyBorder="1" applyAlignment="1">
      <alignment horizontal="center" vertical="center"/>
    </xf>
    <xf numFmtId="2" fontId="17" fillId="2" borderId="5" xfId="5" applyNumberFormat="1" applyFont="1" applyFill="1" applyBorder="1" applyAlignment="1">
      <alignment horizontal="center" vertical="center" wrapText="1"/>
    </xf>
    <xf numFmtId="2" fontId="12" fillId="2" borderId="1" xfId="4" applyNumberFormat="1" applyFont="1" applyFill="1" applyBorder="1" applyAlignment="1">
      <alignment horizontal="center" vertical="center" wrapText="1"/>
    </xf>
    <xf numFmtId="2" fontId="12" fillId="2" borderId="5" xfId="5" applyNumberFormat="1" applyFont="1" applyFill="1" applyBorder="1" applyAlignment="1">
      <alignment horizontal="center" vertical="center"/>
    </xf>
    <xf numFmtId="2" fontId="17" fillId="0" borderId="1" xfId="0" applyNumberFormat="1" applyFont="1" applyBorder="1" applyAlignment="1">
      <alignment horizontal="center" vertical="center"/>
    </xf>
    <xf numFmtId="2" fontId="17" fillId="0" borderId="0" xfId="0" applyNumberFormat="1" applyFont="1"/>
    <xf numFmtId="0" fontId="34" fillId="0" borderId="0" xfId="0" applyFont="1" applyAlignment="1">
      <alignment horizontal="center" vertical="center"/>
    </xf>
    <xf numFmtId="0" fontId="34" fillId="0" borderId="0" xfId="0" applyFont="1" applyAlignment="1">
      <alignment horizontal="left" vertical="center"/>
    </xf>
    <xf numFmtId="0" fontId="34" fillId="0" borderId="0" xfId="0" applyFont="1" applyAlignment="1">
      <alignment vertical="center"/>
    </xf>
    <xf numFmtId="0" fontId="12" fillId="8" borderId="0" xfId="5" applyFont="1" applyFill="1" applyAlignment="1">
      <alignment horizontal="left" vertical="center"/>
    </xf>
    <xf numFmtId="0" fontId="18" fillId="0" borderId="0" xfId="0" applyFont="1" applyAlignment="1">
      <alignment horizontal="center" vertical="center"/>
    </xf>
    <xf numFmtId="0" fontId="10" fillId="0" borderId="1" xfId="5" applyFont="1" applyFill="1" applyBorder="1" applyAlignment="1">
      <alignment horizontal="center" vertical="center" wrapText="1"/>
    </xf>
    <xf numFmtId="0" fontId="10" fillId="2" borderId="1" xfId="5" applyNumberFormat="1" applyFont="1" applyFill="1" applyBorder="1" applyAlignment="1">
      <alignment horizontal="center" vertical="center" wrapText="1"/>
    </xf>
    <xf numFmtId="43" fontId="10" fillId="2" borderId="1" xfId="5" applyNumberFormat="1" applyFont="1" applyFill="1" applyBorder="1" applyAlignment="1">
      <alignment horizontal="center" vertical="center" wrapText="1"/>
    </xf>
    <xf numFmtId="4" fontId="10" fillId="2" borderId="1" xfId="5" applyNumberFormat="1" applyFont="1" applyFill="1" applyBorder="1" applyAlignment="1">
      <alignment horizontal="center" vertical="center" wrapText="1"/>
    </xf>
    <xf numFmtId="4" fontId="18" fillId="0" borderId="0" xfId="0" applyNumberFormat="1" applyFont="1" applyAlignment="1">
      <alignment horizontal="center" vertical="center"/>
    </xf>
    <xf numFmtId="2" fontId="32"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2" fontId="12" fillId="0" borderId="1" xfId="5" applyNumberFormat="1" applyFont="1" applyFill="1" applyBorder="1" applyAlignment="1">
      <alignment horizontal="left" vertical="center" wrapText="1"/>
    </xf>
    <xf numFmtId="43" fontId="12" fillId="0" borderId="1" xfId="5" applyNumberFormat="1" applyFont="1" applyFill="1" applyBorder="1" applyAlignment="1">
      <alignment vertical="center" wrapText="1"/>
    </xf>
    <xf numFmtId="0" fontId="12" fillId="0" borderId="1" xfId="0" applyFont="1" applyFill="1" applyBorder="1" applyAlignment="1">
      <alignment horizontal="left" vertical="center" wrapText="1"/>
    </xf>
    <xf numFmtId="2" fontId="12"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2" fillId="2" borderId="0" xfId="5" applyFont="1" applyFill="1" applyBorder="1" applyAlignment="1">
      <alignment vertical="center"/>
    </xf>
    <xf numFmtId="0" fontId="12" fillId="2" borderId="0" xfId="5" applyFont="1" applyFill="1" applyBorder="1" applyAlignment="1">
      <alignment horizontal="left" vertical="center"/>
    </xf>
    <xf numFmtId="0" fontId="17" fillId="2" borderId="1" xfId="0" applyFont="1" applyFill="1" applyBorder="1" applyAlignment="1">
      <alignment horizontal="left" vertical="center" wrapText="1"/>
    </xf>
    <xf numFmtId="0" fontId="32" fillId="2" borderId="1" xfId="0" applyFont="1" applyFill="1" applyBorder="1" applyAlignment="1">
      <alignment horizontal="left" vertical="center" wrapText="1"/>
    </xf>
    <xf numFmtId="0" fontId="17" fillId="2" borderId="6" xfId="0" applyFont="1" applyFill="1" applyBorder="1" applyAlignment="1">
      <alignment horizontal="center" vertical="center"/>
    </xf>
    <xf numFmtId="0" fontId="17" fillId="2" borderId="6" xfId="0" applyNumberFormat="1" applyFont="1" applyFill="1" applyBorder="1" applyAlignment="1">
      <alignment horizontal="center" vertical="center"/>
    </xf>
    <xf numFmtId="3" fontId="17" fillId="2" borderId="6" xfId="0" applyNumberFormat="1" applyFont="1" applyFill="1" applyBorder="1" applyAlignment="1">
      <alignment horizontal="center" vertical="center"/>
    </xf>
    <xf numFmtId="3" fontId="17" fillId="2" borderId="7" xfId="0" applyNumberFormat="1" applyFont="1" applyFill="1" applyBorder="1" applyAlignment="1">
      <alignment horizontal="center" vertical="center"/>
    </xf>
    <xf numFmtId="3" fontId="17" fillId="2" borderId="8" xfId="0" applyNumberFormat="1" applyFont="1" applyFill="1" applyBorder="1" applyAlignment="1">
      <alignment horizontal="center" vertical="center"/>
    </xf>
    <xf numFmtId="0" fontId="12" fillId="2" borderId="0" xfId="5" applyFont="1" applyFill="1" applyAlignment="1">
      <alignment vertical="center"/>
    </xf>
    <xf numFmtId="0" fontId="12" fillId="2" borderId="0" xfId="5" applyFont="1" applyFill="1" applyAlignment="1">
      <alignment horizontal="left" vertical="center"/>
    </xf>
    <xf numFmtId="0" fontId="10" fillId="2" borderId="0" xfId="5" applyFont="1" applyFill="1" applyAlignment="1">
      <alignment horizontal="left" vertical="center"/>
    </xf>
    <xf numFmtId="0" fontId="12" fillId="2" borderId="6" xfId="5" applyFont="1" applyFill="1" applyBorder="1" applyAlignment="1">
      <alignment horizontal="center" vertical="center" wrapText="1"/>
    </xf>
    <xf numFmtId="0" fontId="12" fillId="2" borderId="6" xfId="5" applyNumberFormat="1" applyFont="1" applyFill="1" applyBorder="1" applyAlignment="1">
      <alignment horizontal="center" vertical="center" wrapText="1"/>
    </xf>
    <xf numFmtId="43" fontId="12" fillId="2" borderId="6" xfId="5" applyNumberFormat="1" applyFont="1" applyFill="1" applyBorder="1" applyAlignment="1">
      <alignment horizontal="center" vertical="center" wrapText="1"/>
    </xf>
    <xf numFmtId="2" fontId="12" fillId="2" borderId="0" xfId="5" applyNumberFormat="1" applyFont="1" applyFill="1" applyBorder="1" applyAlignment="1">
      <alignment horizontal="center" vertical="center" textRotation="90" wrapText="1"/>
    </xf>
    <xf numFmtId="2" fontId="12" fillId="2" borderId="6" xfId="5" applyNumberFormat="1" applyFont="1" applyFill="1" applyBorder="1" applyAlignment="1">
      <alignment horizontal="left" vertical="center" wrapText="1"/>
    </xf>
    <xf numFmtId="4" fontId="12" fillId="2" borderId="8" xfId="5" applyNumberFormat="1" applyFont="1" applyFill="1" applyBorder="1" applyAlignment="1">
      <alignment horizontal="center" vertical="center" wrapText="1"/>
    </xf>
    <xf numFmtId="2" fontId="12" fillId="2" borderId="6" xfId="0" applyNumberFormat="1" applyFont="1" applyFill="1" applyBorder="1" applyAlignment="1">
      <alignment horizontal="center" vertical="center"/>
    </xf>
    <xf numFmtId="2" fontId="12" fillId="2" borderId="6" xfId="0" applyNumberFormat="1" applyFont="1" applyFill="1" applyBorder="1" applyAlignment="1">
      <alignment horizontal="center" vertical="center" wrapText="1"/>
    </xf>
    <xf numFmtId="2" fontId="12" fillId="2" borderId="6" xfId="5" applyNumberFormat="1" applyFont="1" applyFill="1" applyBorder="1" applyAlignment="1">
      <alignment horizontal="center" vertical="center"/>
    </xf>
    <xf numFmtId="2" fontId="12" fillId="2" borderId="8" xfId="0" applyNumberFormat="1" applyFont="1" applyFill="1" applyBorder="1" applyAlignment="1">
      <alignment horizontal="center" vertical="center"/>
    </xf>
    <xf numFmtId="2" fontId="19" fillId="0" borderId="1" xfId="0" applyNumberFormat="1" applyFont="1" applyBorder="1" applyAlignment="1">
      <alignment horizontal="center" vertical="center" wrapText="1"/>
    </xf>
    <xf numFmtId="2" fontId="19" fillId="2" borderId="1" xfId="0" applyNumberFormat="1" applyFont="1" applyFill="1" applyBorder="1" applyAlignment="1">
      <alignment horizontal="center" vertical="center" wrapText="1"/>
    </xf>
    <xf numFmtId="0" fontId="17" fillId="2" borderId="1" xfId="0" applyFont="1" applyFill="1" applyBorder="1"/>
    <xf numFmtId="2" fontId="17" fillId="2" borderId="1" xfId="0" applyNumberFormat="1" applyFont="1" applyFill="1" applyBorder="1"/>
    <xf numFmtId="2" fontId="17" fillId="2" borderId="0" xfId="0" applyNumberFormat="1" applyFont="1" applyFill="1"/>
    <xf numFmtId="0" fontId="17" fillId="2" borderId="0" xfId="0" applyFont="1" applyFill="1"/>
    <xf numFmtId="49" fontId="6" fillId="2" borderId="0" xfId="2" applyNumberFormat="1" applyFont="1" applyFill="1" applyBorder="1" applyAlignment="1" applyProtection="1">
      <alignment horizontal="right" vertical="center" wrapText="1"/>
    </xf>
    <xf numFmtId="0" fontId="5" fillId="2" borderId="2" xfId="2" applyFont="1" applyFill="1" applyBorder="1" applyAlignment="1" applyProtection="1">
      <alignment horizontal="center" vertical="center" wrapText="1"/>
    </xf>
    <xf numFmtId="0" fontId="7" fillId="2" borderId="2" xfId="2" applyFill="1" applyBorder="1" applyAlignment="1">
      <alignment vertical="center" wrapText="1"/>
    </xf>
    <xf numFmtId="0" fontId="3" fillId="2" borderId="0" xfId="2" applyFont="1" applyFill="1" applyBorder="1" applyAlignment="1" applyProtection="1">
      <alignment vertical="center" wrapText="1"/>
    </xf>
    <xf numFmtId="0" fontId="26" fillId="2" borderId="0" xfId="2" applyFont="1" applyFill="1" applyAlignment="1" applyProtection="1">
      <alignment vertical="center" wrapText="1"/>
    </xf>
    <xf numFmtId="0" fontId="7" fillId="2" borderId="0" xfId="2" applyFill="1" applyAlignment="1" applyProtection="1">
      <alignment vertical="center" wrapText="1"/>
    </xf>
    <xf numFmtId="4"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5" applyFont="1" applyFill="1" applyAlignment="1">
      <alignment horizontal="center" vertical="center"/>
    </xf>
    <xf numFmtId="0" fontId="12" fillId="2" borderId="0" xfId="5" applyFont="1" applyFill="1" applyBorder="1" applyAlignment="1">
      <alignment horizontal="center" vertical="center" wrapText="1"/>
    </xf>
    <xf numFmtId="0" fontId="18" fillId="0" borderId="0" xfId="0" applyFont="1" applyAlignment="1">
      <alignment horizontal="center" vertical="center"/>
    </xf>
    <xf numFmtId="4" fontId="19" fillId="3" borderId="1" xfId="0" applyNumberFormat="1" applyFont="1" applyFill="1" applyBorder="1" applyAlignment="1">
      <alignment horizontal="center" vertical="center"/>
    </xf>
    <xf numFmtId="4" fontId="9" fillId="0"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7" fillId="0" borderId="1" xfId="0" applyFont="1" applyBorder="1" applyAlignment="1">
      <alignment horizontal="center" vertical="center"/>
    </xf>
    <xf numFmtId="0" fontId="19" fillId="0" borderId="1" xfId="0" applyFont="1" applyBorder="1" applyAlignment="1">
      <alignment horizontal="center" vertical="center"/>
    </xf>
    <xf numFmtId="0" fontId="31" fillId="0" borderId="2" xfId="0" applyFont="1" applyBorder="1" applyAlignment="1">
      <alignment vertical="center" wrapText="1"/>
    </xf>
    <xf numFmtId="0" fontId="17" fillId="0" borderId="2" xfId="0" applyFont="1" applyBorder="1" applyAlignment="1">
      <alignment vertical="center" wrapText="1"/>
    </xf>
    <xf numFmtId="49" fontId="3" fillId="0" borderId="0" xfId="0" applyNumberFormat="1" applyFont="1" applyFill="1" applyBorder="1" applyAlignment="1" applyProtection="1">
      <alignment horizontal="left" vertical="center" wrapText="1"/>
    </xf>
    <xf numFmtId="4" fontId="3" fillId="0" borderId="0" xfId="0" applyNumberFormat="1" applyFont="1" applyFill="1" applyAlignment="1" applyProtection="1">
      <alignment horizontal="right" vertical="center" wrapText="1"/>
    </xf>
    <xf numFmtId="0" fontId="4" fillId="0" borderId="0" xfId="0" applyFont="1" applyFill="1" applyBorder="1" applyAlignment="1" applyProtection="1">
      <alignment horizontal="center" vertical="center" wrapText="1"/>
    </xf>
    <xf numFmtId="4" fontId="4" fillId="0" borderId="0" xfId="0" applyNumberFormat="1" applyFont="1" applyFill="1" applyBorder="1" applyAlignment="1" applyProtection="1">
      <alignment horizontal="center" vertical="center" wrapText="1"/>
    </xf>
    <xf numFmtId="0" fontId="5" fillId="0" borderId="0" xfId="0" applyFont="1" applyFill="1" applyAlignment="1">
      <alignment horizontal="center" vertical="center"/>
    </xf>
    <xf numFmtId="4" fontId="5" fillId="0" borderId="0" xfId="0" applyNumberFormat="1" applyFont="1" applyFill="1" applyAlignment="1">
      <alignment vertical="center"/>
    </xf>
    <xf numFmtId="0" fontId="9" fillId="0" borderId="1" xfId="0" applyFont="1" applyFill="1" applyBorder="1" applyAlignment="1">
      <alignment horizontal="center" vertical="center" wrapText="1"/>
    </xf>
    <xf numFmtId="43" fontId="9" fillId="2" borderId="1" xfId="0" applyNumberFormat="1" applyFont="1" applyFill="1" applyBorder="1" applyAlignment="1">
      <alignment horizontal="center" vertical="center" wrapText="1"/>
    </xf>
  </cellXfs>
  <cellStyles count="11">
    <cellStyle name="Обычный" xfId="0" builtinId="0"/>
    <cellStyle name="Обычный 10 2" xfId="5"/>
    <cellStyle name="Обычный 3" xfId="3"/>
    <cellStyle name="Обычный 4 5" xfId="4"/>
    <cellStyle name="Обычный 5" xfId="2"/>
    <cellStyle name="Обычный_план на медикаменты 2013 год" xfId="9"/>
    <cellStyle name="Финансовый" xfId="1" builtinId="3"/>
    <cellStyle name="Финансовый 2" xfId="6"/>
    <cellStyle name="Финансовый 2 2" xfId="7"/>
    <cellStyle name="Финансовый 2 2 2" xfId="8"/>
    <cellStyle name="Финансовый 2 3"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esktop/&#1089;&#1084;&#1077;&#1090;&#1072;%202017%20&#1075;&#1086;&#1076;/&#1089;&#1084;&#1077;&#1090;&#1072;%202017%20&#1075;&#1086;&#1076;/&#1089;&#1084;&#1077;&#1090;&#1072;%202017%20&#1075;&#1086;&#1076;/3%20&#1074;&#1077;&#1088;&#1089;&#1080;&#1103;/052/2017%20&#1088;&#1072;&#1073;&#1086;&#1095;&#1072;&#110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сполн"/>
      <sheetName val="свод"/>
      <sheetName val="внештат усл"/>
      <sheetName val="121 соц налог"/>
      <sheetName val="122 соц страх"/>
      <sheetName val="свод141 "/>
      <sheetName val="расш "/>
      <sheetName val="свод 142"/>
      <sheetName val="ск фармация 2"/>
      <sheetName val="Лекарство "/>
      <sheetName val="жаик лек"/>
      <sheetName val="Мед изделия "/>
      <sheetName val="Реагенты бюджет "/>
      <sheetName val="Аллергены"/>
      <sheetName val="Колесников "/>
      <sheetName val="Алдешев"/>
      <sheetName val="Султанов почка "/>
      <sheetName val="свод 149"/>
      <sheetName val="прочее"/>
      <sheetName val="моющие"/>
      <sheetName val="канц товар"/>
      <sheetName val="инструм"/>
      <sheetName val="хозяйст"/>
      <sheetName val="строй материалы"/>
      <sheetName val="компьютеры"/>
      <sheetName val="запчасти 2017"/>
      <sheetName val="типография"/>
      <sheetName val="компликтующие"/>
      <sheetName val="151 ком услуги"/>
      <sheetName val="151 электр"/>
      <sheetName val="151 отопл"/>
      <sheetName val="152 связь"/>
      <sheetName val="159"/>
      <sheetName val="услуги по договорам"/>
      <sheetName val="лизинг"/>
      <sheetName val="стирка"/>
      <sheetName val="анализы"/>
      <sheetName val="подписка"/>
      <sheetName val="поверка мед тех"/>
      <sheetName val="161"/>
      <sheetName val="расшифровка 161"/>
      <sheetName val="414 свод"/>
      <sheetName val="расчет 414 "/>
      <sheetName val="Лист1"/>
    </sheetNames>
    <sheetDataSet>
      <sheetData sheetId="0"/>
      <sheetData sheetId="1"/>
      <sheetData sheetId="2"/>
      <sheetData sheetId="3"/>
      <sheetData sheetId="4"/>
      <sheetData sheetId="5"/>
      <sheetData sheetId="6"/>
      <sheetData sheetId="7"/>
      <sheetData sheetId="8"/>
      <sheetData sheetId="9">
        <row r="77">
          <cell r="H77">
            <v>52824926.767999999</v>
          </cell>
        </row>
      </sheetData>
      <sheetData sheetId="10"/>
      <sheetData sheetId="11">
        <row r="174">
          <cell r="F174">
            <v>113838735</v>
          </cell>
        </row>
      </sheetData>
      <sheetData sheetId="12">
        <row r="369">
          <cell r="G369">
            <v>92908027.549999997</v>
          </cell>
        </row>
      </sheetData>
      <sheetData sheetId="13"/>
      <sheetData sheetId="14"/>
      <sheetData sheetId="15"/>
      <sheetData sheetId="16">
        <row r="12">
          <cell r="J12">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54"/>
  <sheetViews>
    <sheetView view="pageBreakPreview" zoomScaleNormal="66" zoomScaleSheetLayoutView="100" workbookViewId="0">
      <pane ySplit="7" topLeftCell="A8" activePane="bottomLeft" state="frozen"/>
      <selection activeCell="D74" sqref="D74"/>
      <selection pane="bottomLeft" activeCell="D74" sqref="D74"/>
    </sheetView>
  </sheetViews>
  <sheetFormatPr defaultColWidth="8.77734375" defaultRowHeight="18" x14ac:dyDescent="0.3"/>
  <cols>
    <col min="1" max="1" width="5" style="225" customWidth="1"/>
    <col min="2" max="2" width="26" style="226" customWidth="1"/>
    <col min="3" max="3" width="25.21875" style="216" customWidth="1"/>
    <col min="4" max="4" width="29.21875" style="216" customWidth="1"/>
    <col min="5" max="5" width="23.5546875" style="216" customWidth="1"/>
    <col min="6" max="6" width="16.21875" style="227" customWidth="1"/>
    <col min="7" max="7" width="11.77734375" style="216" customWidth="1"/>
    <col min="8" max="8" width="11.77734375" style="216" hidden="1" customWidth="1"/>
    <col min="9" max="9" width="20.21875" style="219" customWidth="1"/>
    <col min="10" max="10" width="11.77734375" style="219" customWidth="1"/>
    <col min="11" max="11" width="11" style="216" customWidth="1"/>
    <col min="12" max="12" width="22.44140625" style="220" customWidth="1"/>
    <col min="13" max="13" width="8.77734375" style="176"/>
    <col min="14" max="14" width="36.21875" style="176" customWidth="1"/>
    <col min="15" max="15" width="21.5546875" style="176" hidden="1" customWidth="1"/>
    <col min="16" max="16" width="65.21875" style="176" hidden="1" customWidth="1"/>
    <col min="17" max="17" width="18.21875" style="176" hidden="1" customWidth="1"/>
    <col min="18" max="18" width="0" style="176" hidden="1" customWidth="1"/>
    <col min="19" max="19" width="8.77734375" style="176"/>
    <col min="20" max="20" width="13.21875" style="176" hidden="1" customWidth="1"/>
    <col min="21" max="23" width="0" style="176" hidden="1" customWidth="1"/>
    <col min="24" max="27" width="16.77734375" style="176" customWidth="1"/>
    <col min="28" max="257" width="8.77734375" style="176"/>
    <col min="258" max="258" width="5" style="176" customWidth="1"/>
    <col min="259" max="259" width="22.5546875" style="176" customWidth="1"/>
    <col min="260" max="260" width="25.21875" style="176" customWidth="1"/>
    <col min="261" max="261" width="29.21875" style="176" customWidth="1"/>
    <col min="262" max="262" width="23.5546875" style="176" customWidth="1"/>
    <col min="263" max="263" width="16.21875" style="176" customWidth="1"/>
    <col min="264" max="264" width="11.77734375" style="176" customWidth="1"/>
    <col min="265" max="265" width="20.21875" style="176" customWidth="1"/>
    <col min="266" max="266" width="11.77734375" style="176" customWidth="1"/>
    <col min="267" max="267" width="11" style="176" customWidth="1"/>
    <col min="268" max="268" width="14.77734375" style="176" customWidth="1"/>
    <col min="269" max="513" width="8.77734375" style="176"/>
    <col min="514" max="514" width="5" style="176" customWidth="1"/>
    <col min="515" max="515" width="22.5546875" style="176" customWidth="1"/>
    <col min="516" max="516" width="25.21875" style="176" customWidth="1"/>
    <col min="517" max="517" width="29.21875" style="176" customWidth="1"/>
    <col min="518" max="518" width="23.5546875" style="176" customWidth="1"/>
    <col min="519" max="519" width="16.21875" style="176" customWidth="1"/>
    <col min="520" max="520" width="11.77734375" style="176" customWidth="1"/>
    <col min="521" max="521" width="20.21875" style="176" customWidth="1"/>
    <col min="522" max="522" width="11.77734375" style="176" customWidth="1"/>
    <col min="523" max="523" width="11" style="176" customWidth="1"/>
    <col min="524" max="524" width="14.77734375" style="176" customWidth="1"/>
    <col min="525" max="769" width="8.77734375" style="176"/>
    <col min="770" max="770" width="5" style="176" customWidth="1"/>
    <col min="771" max="771" width="22.5546875" style="176" customWidth="1"/>
    <col min="772" max="772" width="25.21875" style="176" customWidth="1"/>
    <col min="773" max="773" width="29.21875" style="176" customWidth="1"/>
    <col min="774" max="774" width="23.5546875" style="176" customWidth="1"/>
    <col min="775" max="775" width="16.21875" style="176" customWidth="1"/>
    <col min="776" max="776" width="11.77734375" style="176" customWidth="1"/>
    <col min="777" max="777" width="20.21875" style="176" customWidth="1"/>
    <col min="778" max="778" width="11.77734375" style="176" customWidth="1"/>
    <col min="779" max="779" width="11" style="176" customWidth="1"/>
    <col min="780" max="780" width="14.77734375" style="176" customWidth="1"/>
    <col min="781" max="1025" width="8.77734375" style="176"/>
    <col min="1026" max="1026" width="5" style="176" customWidth="1"/>
    <col min="1027" max="1027" width="22.5546875" style="176" customWidth="1"/>
    <col min="1028" max="1028" width="25.21875" style="176" customWidth="1"/>
    <col min="1029" max="1029" width="29.21875" style="176" customWidth="1"/>
    <col min="1030" max="1030" width="23.5546875" style="176" customWidth="1"/>
    <col min="1031" max="1031" width="16.21875" style="176" customWidth="1"/>
    <col min="1032" max="1032" width="11.77734375" style="176" customWidth="1"/>
    <col min="1033" max="1033" width="20.21875" style="176" customWidth="1"/>
    <col min="1034" max="1034" width="11.77734375" style="176" customWidth="1"/>
    <col min="1035" max="1035" width="11" style="176" customWidth="1"/>
    <col min="1036" max="1036" width="14.77734375" style="176" customWidth="1"/>
    <col min="1037" max="1281" width="8.77734375" style="176"/>
    <col min="1282" max="1282" width="5" style="176" customWidth="1"/>
    <col min="1283" max="1283" width="22.5546875" style="176" customWidth="1"/>
    <col min="1284" max="1284" width="25.21875" style="176" customWidth="1"/>
    <col min="1285" max="1285" width="29.21875" style="176" customWidth="1"/>
    <col min="1286" max="1286" width="23.5546875" style="176" customWidth="1"/>
    <col min="1287" max="1287" width="16.21875" style="176" customWidth="1"/>
    <col min="1288" max="1288" width="11.77734375" style="176" customWidth="1"/>
    <col min="1289" max="1289" width="20.21875" style="176" customWidth="1"/>
    <col min="1290" max="1290" width="11.77734375" style="176" customWidth="1"/>
    <col min="1291" max="1291" width="11" style="176" customWidth="1"/>
    <col min="1292" max="1292" width="14.77734375" style="176" customWidth="1"/>
    <col min="1293" max="1537" width="8.77734375" style="176"/>
    <col min="1538" max="1538" width="5" style="176" customWidth="1"/>
    <col min="1539" max="1539" width="22.5546875" style="176" customWidth="1"/>
    <col min="1540" max="1540" width="25.21875" style="176" customWidth="1"/>
    <col min="1541" max="1541" width="29.21875" style="176" customWidth="1"/>
    <col min="1542" max="1542" width="23.5546875" style="176" customWidth="1"/>
    <col min="1543" max="1543" width="16.21875" style="176" customWidth="1"/>
    <col min="1544" max="1544" width="11.77734375" style="176" customWidth="1"/>
    <col min="1545" max="1545" width="20.21875" style="176" customWidth="1"/>
    <col min="1546" max="1546" width="11.77734375" style="176" customWidth="1"/>
    <col min="1547" max="1547" width="11" style="176" customWidth="1"/>
    <col min="1548" max="1548" width="14.77734375" style="176" customWidth="1"/>
    <col min="1549" max="1793" width="8.77734375" style="176"/>
    <col min="1794" max="1794" width="5" style="176" customWidth="1"/>
    <col min="1795" max="1795" width="22.5546875" style="176" customWidth="1"/>
    <col min="1796" max="1796" width="25.21875" style="176" customWidth="1"/>
    <col min="1797" max="1797" width="29.21875" style="176" customWidth="1"/>
    <col min="1798" max="1798" width="23.5546875" style="176" customWidth="1"/>
    <col min="1799" max="1799" width="16.21875" style="176" customWidth="1"/>
    <col min="1800" max="1800" width="11.77734375" style="176" customWidth="1"/>
    <col min="1801" max="1801" width="20.21875" style="176" customWidth="1"/>
    <col min="1802" max="1802" width="11.77734375" style="176" customWidth="1"/>
    <col min="1803" max="1803" width="11" style="176" customWidth="1"/>
    <col min="1804" max="1804" width="14.77734375" style="176" customWidth="1"/>
    <col min="1805" max="2049" width="8.77734375" style="176"/>
    <col min="2050" max="2050" width="5" style="176" customWidth="1"/>
    <col min="2051" max="2051" width="22.5546875" style="176" customWidth="1"/>
    <col min="2052" max="2052" width="25.21875" style="176" customWidth="1"/>
    <col min="2053" max="2053" width="29.21875" style="176" customWidth="1"/>
    <col min="2054" max="2054" width="23.5546875" style="176" customWidth="1"/>
    <col min="2055" max="2055" width="16.21875" style="176" customWidth="1"/>
    <col min="2056" max="2056" width="11.77734375" style="176" customWidth="1"/>
    <col min="2057" max="2057" width="20.21875" style="176" customWidth="1"/>
    <col min="2058" max="2058" width="11.77734375" style="176" customWidth="1"/>
    <col min="2059" max="2059" width="11" style="176" customWidth="1"/>
    <col min="2060" max="2060" width="14.77734375" style="176" customWidth="1"/>
    <col min="2061" max="2305" width="8.77734375" style="176"/>
    <col min="2306" max="2306" width="5" style="176" customWidth="1"/>
    <col min="2307" max="2307" width="22.5546875" style="176" customWidth="1"/>
    <col min="2308" max="2308" width="25.21875" style="176" customWidth="1"/>
    <col min="2309" max="2309" width="29.21875" style="176" customWidth="1"/>
    <col min="2310" max="2310" width="23.5546875" style="176" customWidth="1"/>
    <col min="2311" max="2311" width="16.21875" style="176" customWidth="1"/>
    <col min="2312" max="2312" width="11.77734375" style="176" customWidth="1"/>
    <col min="2313" max="2313" width="20.21875" style="176" customWidth="1"/>
    <col min="2314" max="2314" width="11.77734375" style="176" customWidth="1"/>
    <col min="2315" max="2315" width="11" style="176" customWidth="1"/>
    <col min="2316" max="2316" width="14.77734375" style="176" customWidth="1"/>
    <col min="2317" max="2561" width="8.77734375" style="176"/>
    <col min="2562" max="2562" width="5" style="176" customWidth="1"/>
    <col min="2563" max="2563" width="22.5546875" style="176" customWidth="1"/>
    <col min="2564" max="2564" width="25.21875" style="176" customWidth="1"/>
    <col min="2565" max="2565" width="29.21875" style="176" customWidth="1"/>
    <col min="2566" max="2566" width="23.5546875" style="176" customWidth="1"/>
    <col min="2567" max="2567" width="16.21875" style="176" customWidth="1"/>
    <col min="2568" max="2568" width="11.77734375" style="176" customWidth="1"/>
    <col min="2569" max="2569" width="20.21875" style="176" customWidth="1"/>
    <col min="2570" max="2570" width="11.77734375" style="176" customWidth="1"/>
    <col min="2571" max="2571" width="11" style="176" customWidth="1"/>
    <col min="2572" max="2572" width="14.77734375" style="176" customWidth="1"/>
    <col min="2573" max="2817" width="8.77734375" style="176"/>
    <col min="2818" max="2818" width="5" style="176" customWidth="1"/>
    <col min="2819" max="2819" width="22.5546875" style="176" customWidth="1"/>
    <col min="2820" max="2820" width="25.21875" style="176" customWidth="1"/>
    <col min="2821" max="2821" width="29.21875" style="176" customWidth="1"/>
    <col min="2822" max="2822" width="23.5546875" style="176" customWidth="1"/>
    <col min="2823" max="2823" width="16.21875" style="176" customWidth="1"/>
    <col min="2824" max="2824" width="11.77734375" style="176" customWidth="1"/>
    <col min="2825" max="2825" width="20.21875" style="176" customWidth="1"/>
    <col min="2826" max="2826" width="11.77734375" style="176" customWidth="1"/>
    <col min="2827" max="2827" width="11" style="176" customWidth="1"/>
    <col min="2828" max="2828" width="14.77734375" style="176" customWidth="1"/>
    <col min="2829" max="3073" width="8.77734375" style="176"/>
    <col min="3074" max="3074" width="5" style="176" customWidth="1"/>
    <col min="3075" max="3075" width="22.5546875" style="176" customWidth="1"/>
    <col min="3076" max="3076" width="25.21875" style="176" customWidth="1"/>
    <col min="3077" max="3077" width="29.21875" style="176" customWidth="1"/>
    <col min="3078" max="3078" width="23.5546875" style="176" customWidth="1"/>
    <col min="3079" max="3079" width="16.21875" style="176" customWidth="1"/>
    <col min="3080" max="3080" width="11.77734375" style="176" customWidth="1"/>
    <col min="3081" max="3081" width="20.21875" style="176" customWidth="1"/>
    <col min="3082" max="3082" width="11.77734375" style="176" customWidth="1"/>
    <col min="3083" max="3083" width="11" style="176" customWidth="1"/>
    <col min="3084" max="3084" width="14.77734375" style="176" customWidth="1"/>
    <col min="3085" max="3329" width="8.77734375" style="176"/>
    <col min="3330" max="3330" width="5" style="176" customWidth="1"/>
    <col min="3331" max="3331" width="22.5546875" style="176" customWidth="1"/>
    <col min="3332" max="3332" width="25.21875" style="176" customWidth="1"/>
    <col min="3333" max="3333" width="29.21875" style="176" customWidth="1"/>
    <col min="3334" max="3334" width="23.5546875" style="176" customWidth="1"/>
    <col min="3335" max="3335" width="16.21875" style="176" customWidth="1"/>
    <col min="3336" max="3336" width="11.77734375" style="176" customWidth="1"/>
    <col min="3337" max="3337" width="20.21875" style="176" customWidth="1"/>
    <col min="3338" max="3338" width="11.77734375" style="176" customWidth="1"/>
    <col min="3339" max="3339" width="11" style="176" customWidth="1"/>
    <col min="3340" max="3340" width="14.77734375" style="176" customWidth="1"/>
    <col min="3341" max="3585" width="8.77734375" style="176"/>
    <col min="3586" max="3586" width="5" style="176" customWidth="1"/>
    <col min="3587" max="3587" width="22.5546875" style="176" customWidth="1"/>
    <col min="3588" max="3588" width="25.21875" style="176" customWidth="1"/>
    <col min="3589" max="3589" width="29.21875" style="176" customWidth="1"/>
    <col min="3590" max="3590" width="23.5546875" style="176" customWidth="1"/>
    <col min="3591" max="3591" width="16.21875" style="176" customWidth="1"/>
    <col min="3592" max="3592" width="11.77734375" style="176" customWidth="1"/>
    <col min="3593" max="3593" width="20.21875" style="176" customWidth="1"/>
    <col min="3594" max="3594" width="11.77734375" style="176" customWidth="1"/>
    <col min="3595" max="3595" width="11" style="176" customWidth="1"/>
    <col min="3596" max="3596" width="14.77734375" style="176" customWidth="1"/>
    <col min="3597" max="3841" width="8.77734375" style="176"/>
    <col min="3842" max="3842" width="5" style="176" customWidth="1"/>
    <col min="3843" max="3843" width="22.5546875" style="176" customWidth="1"/>
    <col min="3844" max="3844" width="25.21875" style="176" customWidth="1"/>
    <col min="3845" max="3845" width="29.21875" style="176" customWidth="1"/>
    <col min="3846" max="3846" width="23.5546875" style="176" customWidth="1"/>
    <col min="3847" max="3847" width="16.21875" style="176" customWidth="1"/>
    <col min="3848" max="3848" width="11.77734375" style="176" customWidth="1"/>
    <col min="3849" max="3849" width="20.21875" style="176" customWidth="1"/>
    <col min="3850" max="3850" width="11.77734375" style="176" customWidth="1"/>
    <col min="3851" max="3851" width="11" style="176" customWidth="1"/>
    <col min="3852" max="3852" width="14.77734375" style="176" customWidth="1"/>
    <col min="3853" max="4097" width="8.77734375" style="176"/>
    <col min="4098" max="4098" width="5" style="176" customWidth="1"/>
    <col min="4099" max="4099" width="22.5546875" style="176" customWidth="1"/>
    <col min="4100" max="4100" width="25.21875" style="176" customWidth="1"/>
    <col min="4101" max="4101" width="29.21875" style="176" customWidth="1"/>
    <col min="4102" max="4102" width="23.5546875" style="176" customWidth="1"/>
    <col min="4103" max="4103" width="16.21875" style="176" customWidth="1"/>
    <col min="4104" max="4104" width="11.77734375" style="176" customWidth="1"/>
    <col min="4105" max="4105" width="20.21875" style="176" customWidth="1"/>
    <col min="4106" max="4106" width="11.77734375" style="176" customWidth="1"/>
    <col min="4107" max="4107" width="11" style="176" customWidth="1"/>
    <col min="4108" max="4108" width="14.77734375" style="176" customWidth="1"/>
    <col min="4109" max="4353" width="8.77734375" style="176"/>
    <col min="4354" max="4354" width="5" style="176" customWidth="1"/>
    <col min="4355" max="4355" width="22.5546875" style="176" customWidth="1"/>
    <col min="4356" max="4356" width="25.21875" style="176" customWidth="1"/>
    <col min="4357" max="4357" width="29.21875" style="176" customWidth="1"/>
    <col min="4358" max="4358" width="23.5546875" style="176" customWidth="1"/>
    <col min="4359" max="4359" width="16.21875" style="176" customWidth="1"/>
    <col min="4360" max="4360" width="11.77734375" style="176" customWidth="1"/>
    <col min="4361" max="4361" width="20.21875" style="176" customWidth="1"/>
    <col min="4362" max="4362" width="11.77734375" style="176" customWidth="1"/>
    <col min="4363" max="4363" width="11" style="176" customWidth="1"/>
    <col min="4364" max="4364" width="14.77734375" style="176" customWidth="1"/>
    <col min="4365" max="4609" width="8.77734375" style="176"/>
    <col min="4610" max="4610" width="5" style="176" customWidth="1"/>
    <col min="4611" max="4611" width="22.5546875" style="176" customWidth="1"/>
    <col min="4612" max="4612" width="25.21875" style="176" customWidth="1"/>
    <col min="4613" max="4613" width="29.21875" style="176" customWidth="1"/>
    <col min="4614" max="4614" width="23.5546875" style="176" customWidth="1"/>
    <col min="4615" max="4615" width="16.21875" style="176" customWidth="1"/>
    <col min="4616" max="4616" width="11.77734375" style="176" customWidth="1"/>
    <col min="4617" max="4617" width="20.21875" style="176" customWidth="1"/>
    <col min="4618" max="4618" width="11.77734375" style="176" customWidth="1"/>
    <col min="4619" max="4619" width="11" style="176" customWidth="1"/>
    <col min="4620" max="4620" width="14.77734375" style="176" customWidth="1"/>
    <col min="4621" max="4865" width="8.77734375" style="176"/>
    <col min="4866" max="4866" width="5" style="176" customWidth="1"/>
    <col min="4867" max="4867" width="22.5546875" style="176" customWidth="1"/>
    <col min="4868" max="4868" width="25.21875" style="176" customWidth="1"/>
    <col min="4869" max="4869" width="29.21875" style="176" customWidth="1"/>
    <col min="4870" max="4870" width="23.5546875" style="176" customWidth="1"/>
    <col min="4871" max="4871" width="16.21875" style="176" customWidth="1"/>
    <col min="4872" max="4872" width="11.77734375" style="176" customWidth="1"/>
    <col min="4873" max="4873" width="20.21875" style="176" customWidth="1"/>
    <col min="4874" max="4874" width="11.77734375" style="176" customWidth="1"/>
    <col min="4875" max="4875" width="11" style="176" customWidth="1"/>
    <col min="4876" max="4876" width="14.77734375" style="176" customWidth="1"/>
    <col min="4877" max="5121" width="8.77734375" style="176"/>
    <col min="5122" max="5122" width="5" style="176" customWidth="1"/>
    <col min="5123" max="5123" width="22.5546875" style="176" customWidth="1"/>
    <col min="5124" max="5124" width="25.21875" style="176" customWidth="1"/>
    <col min="5125" max="5125" width="29.21875" style="176" customWidth="1"/>
    <col min="5126" max="5126" width="23.5546875" style="176" customWidth="1"/>
    <col min="5127" max="5127" width="16.21875" style="176" customWidth="1"/>
    <col min="5128" max="5128" width="11.77734375" style="176" customWidth="1"/>
    <col min="5129" max="5129" width="20.21875" style="176" customWidth="1"/>
    <col min="5130" max="5130" width="11.77734375" style="176" customWidth="1"/>
    <col min="5131" max="5131" width="11" style="176" customWidth="1"/>
    <col min="5132" max="5132" width="14.77734375" style="176" customWidth="1"/>
    <col min="5133" max="5377" width="8.77734375" style="176"/>
    <col min="5378" max="5378" width="5" style="176" customWidth="1"/>
    <col min="5379" max="5379" width="22.5546875" style="176" customWidth="1"/>
    <col min="5380" max="5380" width="25.21875" style="176" customWidth="1"/>
    <col min="5381" max="5381" width="29.21875" style="176" customWidth="1"/>
    <col min="5382" max="5382" width="23.5546875" style="176" customWidth="1"/>
    <col min="5383" max="5383" width="16.21875" style="176" customWidth="1"/>
    <col min="5384" max="5384" width="11.77734375" style="176" customWidth="1"/>
    <col min="5385" max="5385" width="20.21875" style="176" customWidth="1"/>
    <col min="5386" max="5386" width="11.77734375" style="176" customWidth="1"/>
    <col min="5387" max="5387" width="11" style="176" customWidth="1"/>
    <col min="5388" max="5388" width="14.77734375" style="176" customWidth="1"/>
    <col min="5389" max="5633" width="8.77734375" style="176"/>
    <col min="5634" max="5634" width="5" style="176" customWidth="1"/>
    <col min="5635" max="5635" width="22.5546875" style="176" customWidth="1"/>
    <col min="5636" max="5636" width="25.21875" style="176" customWidth="1"/>
    <col min="5637" max="5637" width="29.21875" style="176" customWidth="1"/>
    <col min="5638" max="5638" width="23.5546875" style="176" customWidth="1"/>
    <col min="5639" max="5639" width="16.21875" style="176" customWidth="1"/>
    <col min="5640" max="5640" width="11.77734375" style="176" customWidth="1"/>
    <col min="5641" max="5641" width="20.21875" style="176" customWidth="1"/>
    <col min="5642" max="5642" width="11.77734375" style="176" customWidth="1"/>
    <col min="5643" max="5643" width="11" style="176" customWidth="1"/>
    <col min="5644" max="5644" width="14.77734375" style="176" customWidth="1"/>
    <col min="5645" max="5889" width="8.77734375" style="176"/>
    <col min="5890" max="5890" width="5" style="176" customWidth="1"/>
    <col min="5891" max="5891" width="22.5546875" style="176" customWidth="1"/>
    <col min="5892" max="5892" width="25.21875" style="176" customWidth="1"/>
    <col min="5893" max="5893" width="29.21875" style="176" customWidth="1"/>
    <col min="5894" max="5894" width="23.5546875" style="176" customWidth="1"/>
    <col min="5895" max="5895" width="16.21875" style="176" customWidth="1"/>
    <col min="5896" max="5896" width="11.77734375" style="176" customWidth="1"/>
    <col min="5897" max="5897" width="20.21875" style="176" customWidth="1"/>
    <col min="5898" max="5898" width="11.77734375" style="176" customWidth="1"/>
    <col min="5899" max="5899" width="11" style="176" customWidth="1"/>
    <col min="5900" max="5900" width="14.77734375" style="176" customWidth="1"/>
    <col min="5901" max="6145" width="8.77734375" style="176"/>
    <col min="6146" max="6146" width="5" style="176" customWidth="1"/>
    <col min="6147" max="6147" width="22.5546875" style="176" customWidth="1"/>
    <col min="6148" max="6148" width="25.21875" style="176" customWidth="1"/>
    <col min="6149" max="6149" width="29.21875" style="176" customWidth="1"/>
    <col min="6150" max="6150" width="23.5546875" style="176" customWidth="1"/>
    <col min="6151" max="6151" width="16.21875" style="176" customWidth="1"/>
    <col min="6152" max="6152" width="11.77734375" style="176" customWidth="1"/>
    <col min="6153" max="6153" width="20.21875" style="176" customWidth="1"/>
    <col min="6154" max="6154" width="11.77734375" style="176" customWidth="1"/>
    <col min="6155" max="6155" width="11" style="176" customWidth="1"/>
    <col min="6156" max="6156" width="14.77734375" style="176" customWidth="1"/>
    <col min="6157" max="6401" width="8.77734375" style="176"/>
    <col min="6402" max="6402" width="5" style="176" customWidth="1"/>
    <col min="6403" max="6403" width="22.5546875" style="176" customWidth="1"/>
    <col min="6404" max="6404" width="25.21875" style="176" customWidth="1"/>
    <col min="6405" max="6405" width="29.21875" style="176" customWidth="1"/>
    <col min="6406" max="6406" width="23.5546875" style="176" customWidth="1"/>
    <col min="6407" max="6407" width="16.21875" style="176" customWidth="1"/>
    <col min="6408" max="6408" width="11.77734375" style="176" customWidth="1"/>
    <col min="6409" max="6409" width="20.21875" style="176" customWidth="1"/>
    <col min="6410" max="6410" width="11.77734375" style="176" customWidth="1"/>
    <col min="6411" max="6411" width="11" style="176" customWidth="1"/>
    <col min="6412" max="6412" width="14.77734375" style="176" customWidth="1"/>
    <col min="6413" max="6657" width="8.77734375" style="176"/>
    <col min="6658" max="6658" width="5" style="176" customWidth="1"/>
    <col min="6659" max="6659" width="22.5546875" style="176" customWidth="1"/>
    <col min="6660" max="6660" width="25.21875" style="176" customWidth="1"/>
    <col min="6661" max="6661" width="29.21875" style="176" customWidth="1"/>
    <col min="6662" max="6662" width="23.5546875" style="176" customWidth="1"/>
    <col min="6663" max="6663" width="16.21875" style="176" customWidth="1"/>
    <col min="6664" max="6664" width="11.77734375" style="176" customWidth="1"/>
    <col min="6665" max="6665" width="20.21875" style="176" customWidth="1"/>
    <col min="6666" max="6666" width="11.77734375" style="176" customWidth="1"/>
    <col min="6667" max="6667" width="11" style="176" customWidth="1"/>
    <col min="6668" max="6668" width="14.77734375" style="176" customWidth="1"/>
    <col min="6669" max="6913" width="8.77734375" style="176"/>
    <col min="6914" max="6914" width="5" style="176" customWidth="1"/>
    <col min="6915" max="6915" width="22.5546875" style="176" customWidth="1"/>
    <col min="6916" max="6916" width="25.21875" style="176" customWidth="1"/>
    <col min="6917" max="6917" width="29.21875" style="176" customWidth="1"/>
    <col min="6918" max="6918" width="23.5546875" style="176" customWidth="1"/>
    <col min="6919" max="6919" width="16.21875" style="176" customWidth="1"/>
    <col min="6920" max="6920" width="11.77734375" style="176" customWidth="1"/>
    <col min="6921" max="6921" width="20.21875" style="176" customWidth="1"/>
    <col min="6922" max="6922" width="11.77734375" style="176" customWidth="1"/>
    <col min="6923" max="6923" width="11" style="176" customWidth="1"/>
    <col min="6924" max="6924" width="14.77734375" style="176" customWidth="1"/>
    <col min="6925" max="7169" width="8.77734375" style="176"/>
    <col min="7170" max="7170" width="5" style="176" customWidth="1"/>
    <col min="7171" max="7171" width="22.5546875" style="176" customWidth="1"/>
    <col min="7172" max="7172" width="25.21875" style="176" customWidth="1"/>
    <col min="7173" max="7173" width="29.21875" style="176" customWidth="1"/>
    <col min="7174" max="7174" width="23.5546875" style="176" customWidth="1"/>
    <col min="7175" max="7175" width="16.21875" style="176" customWidth="1"/>
    <col min="7176" max="7176" width="11.77734375" style="176" customWidth="1"/>
    <col min="7177" max="7177" width="20.21875" style="176" customWidth="1"/>
    <col min="7178" max="7178" width="11.77734375" style="176" customWidth="1"/>
    <col min="7179" max="7179" width="11" style="176" customWidth="1"/>
    <col min="7180" max="7180" width="14.77734375" style="176" customWidth="1"/>
    <col min="7181" max="7425" width="8.77734375" style="176"/>
    <col min="7426" max="7426" width="5" style="176" customWidth="1"/>
    <col min="7427" max="7427" width="22.5546875" style="176" customWidth="1"/>
    <col min="7428" max="7428" width="25.21875" style="176" customWidth="1"/>
    <col min="7429" max="7429" width="29.21875" style="176" customWidth="1"/>
    <col min="7430" max="7430" width="23.5546875" style="176" customWidth="1"/>
    <col min="7431" max="7431" width="16.21875" style="176" customWidth="1"/>
    <col min="7432" max="7432" width="11.77734375" style="176" customWidth="1"/>
    <col min="7433" max="7433" width="20.21875" style="176" customWidth="1"/>
    <col min="7434" max="7434" width="11.77734375" style="176" customWidth="1"/>
    <col min="7435" max="7435" width="11" style="176" customWidth="1"/>
    <col min="7436" max="7436" width="14.77734375" style="176" customWidth="1"/>
    <col min="7437" max="7681" width="8.77734375" style="176"/>
    <col min="7682" max="7682" width="5" style="176" customWidth="1"/>
    <col min="7683" max="7683" width="22.5546875" style="176" customWidth="1"/>
    <col min="7684" max="7684" width="25.21875" style="176" customWidth="1"/>
    <col min="7685" max="7685" width="29.21875" style="176" customWidth="1"/>
    <col min="7686" max="7686" width="23.5546875" style="176" customWidth="1"/>
    <col min="7687" max="7687" width="16.21875" style="176" customWidth="1"/>
    <col min="7688" max="7688" width="11.77734375" style="176" customWidth="1"/>
    <col min="7689" max="7689" width="20.21875" style="176" customWidth="1"/>
    <col min="7690" max="7690" width="11.77734375" style="176" customWidth="1"/>
    <col min="7691" max="7691" width="11" style="176" customWidth="1"/>
    <col min="7692" max="7692" width="14.77734375" style="176" customWidth="1"/>
    <col min="7693" max="7937" width="8.77734375" style="176"/>
    <col min="7938" max="7938" width="5" style="176" customWidth="1"/>
    <col min="7939" max="7939" width="22.5546875" style="176" customWidth="1"/>
    <col min="7940" max="7940" width="25.21875" style="176" customWidth="1"/>
    <col min="7941" max="7941" width="29.21875" style="176" customWidth="1"/>
    <col min="7942" max="7942" width="23.5546875" style="176" customWidth="1"/>
    <col min="7943" max="7943" width="16.21875" style="176" customWidth="1"/>
    <col min="7944" max="7944" width="11.77734375" style="176" customWidth="1"/>
    <col min="7945" max="7945" width="20.21875" style="176" customWidth="1"/>
    <col min="7946" max="7946" width="11.77734375" style="176" customWidth="1"/>
    <col min="7947" max="7947" width="11" style="176" customWidth="1"/>
    <col min="7948" max="7948" width="14.77734375" style="176" customWidth="1"/>
    <col min="7949" max="8193" width="8.77734375" style="176"/>
    <col min="8194" max="8194" width="5" style="176" customWidth="1"/>
    <col min="8195" max="8195" width="22.5546875" style="176" customWidth="1"/>
    <col min="8196" max="8196" width="25.21875" style="176" customWidth="1"/>
    <col min="8197" max="8197" width="29.21875" style="176" customWidth="1"/>
    <col min="8198" max="8198" width="23.5546875" style="176" customWidth="1"/>
    <col min="8199" max="8199" width="16.21875" style="176" customWidth="1"/>
    <col min="8200" max="8200" width="11.77734375" style="176" customWidth="1"/>
    <col min="8201" max="8201" width="20.21875" style="176" customWidth="1"/>
    <col min="8202" max="8202" width="11.77734375" style="176" customWidth="1"/>
    <col min="8203" max="8203" width="11" style="176" customWidth="1"/>
    <col min="8204" max="8204" width="14.77734375" style="176" customWidth="1"/>
    <col min="8205" max="8449" width="8.77734375" style="176"/>
    <col min="8450" max="8450" width="5" style="176" customWidth="1"/>
    <col min="8451" max="8451" width="22.5546875" style="176" customWidth="1"/>
    <col min="8452" max="8452" width="25.21875" style="176" customWidth="1"/>
    <col min="8453" max="8453" width="29.21875" style="176" customWidth="1"/>
    <col min="8454" max="8454" width="23.5546875" style="176" customWidth="1"/>
    <col min="8455" max="8455" width="16.21875" style="176" customWidth="1"/>
    <col min="8456" max="8456" width="11.77734375" style="176" customWidth="1"/>
    <col min="8457" max="8457" width="20.21875" style="176" customWidth="1"/>
    <col min="8458" max="8458" width="11.77734375" style="176" customWidth="1"/>
    <col min="8459" max="8459" width="11" style="176" customWidth="1"/>
    <col min="8460" max="8460" width="14.77734375" style="176" customWidth="1"/>
    <col min="8461" max="8705" width="8.77734375" style="176"/>
    <col min="8706" max="8706" width="5" style="176" customWidth="1"/>
    <col min="8707" max="8707" width="22.5546875" style="176" customWidth="1"/>
    <col min="8708" max="8708" width="25.21875" style="176" customWidth="1"/>
    <col min="8709" max="8709" width="29.21875" style="176" customWidth="1"/>
    <col min="8710" max="8710" width="23.5546875" style="176" customWidth="1"/>
    <col min="8711" max="8711" width="16.21875" style="176" customWidth="1"/>
    <col min="8712" max="8712" width="11.77734375" style="176" customWidth="1"/>
    <col min="8713" max="8713" width="20.21875" style="176" customWidth="1"/>
    <col min="8714" max="8714" width="11.77734375" style="176" customWidth="1"/>
    <col min="8715" max="8715" width="11" style="176" customWidth="1"/>
    <col min="8716" max="8716" width="14.77734375" style="176" customWidth="1"/>
    <col min="8717" max="8961" width="8.77734375" style="176"/>
    <col min="8962" max="8962" width="5" style="176" customWidth="1"/>
    <col min="8963" max="8963" width="22.5546875" style="176" customWidth="1"/>
    <col min="8964" max="8964" width="25.21875" style="176" customWidth="1"/>
    <col min="8965" max="8965" width="29.21875" style="176" customWidth="1"/>
    <col min="8966" max="8966" width="23.5546875" style="176" customWidth="1"/>
    <col min="8967" max="8967" width="16.21875" style="176" customWidth="1"/>
    <col min="8968" max="8968" width="11.77734375" style="176" customWidth="1"/>
    <col min="8969" max="8969" width="20.21875" style="176" customWidth="1"/>
    <col min="8970" max="8970" width="11.77734375" style="176" customWidth="1"/>
    <col min="8971" max="8971" width="11" style="176" customWidth="1"/>
    <col min="8972" max="8972" width="14.77734375" style="176" customWidth="1"/>
    <col min="8973" max="9217" width="8.77734375" style="176"/>
    <col min="9218" max="9218" width="5" style="176" customWidth="1"/>
    <col min="9219" max="9219" width="22.5546875" style="176" customWidth="1"/>
    <col min="9220" max="9220" width="25.21875" style="176" customWidth="1"/>
    <col min="9221" max="9221" width="29.21875" style="176" customWidth="1"/>
    <col min="9222" max="9222" width="23.5546875" style="176" customWidth="1"/>
    <col min="9223" max="9223" width="16.21875" style="176" customWidth="1"/>
    <col min="9224" max="9224" width="11.77734375" style="176" customWidth="1"/>
    <col min="9225" max="9225" width="20.21875" style="176" customWidth="1"/>
    <col min="9226" max="9226" width="11.77734375" style="176" customWidth="1"/>
    <col min="9227" max="9227" width="11" style="176" customWidth="1"/>
    <col min="9228" max="9228" width="14.77734375" style="176" customWidth="1"/>
    <col min="9229" max="9473" width="8.77734375" style="176"/>
    <col min="9474" max="9474" width="5" style="176" customWidth="1"/>
    <col min="9475" max="9475" width="22.5546875" style="176" customWidth="1"/>
    <col min="9476" max="9476" width="25.21875" style="176" customWidth="1"/>
    <col min="9477" max="9477" width="29.21875" style="176" customWidth="1"/>
    <col min="9478" max="9478" width="23.5546875" style="176" customWidth="1"/>
    <col min="9479" max="9479" width="16.21875" style="176" customWidth="1"/>
    <col min="9480" max="9480" width="11.77734375" style="176" customWidth="1"/>
    <col min="9481" max="9481" width="20.21875" style="176" customWidth="1"/>
    <col min="9482" max="9482" width="11.77734375" style="176" customWidth="1"/>
    <col min="9483" max="9483" width="11" style="176" customWidth="1"/>
    <col min="9484" max="9484" width="14.77734375" style="176" customWidth="1"/>
    <col min="9485" max="9729" width="8.77734375" style="176"/>
    <col min="9730" max="9730" width="5" style="176" customWidth="1"/>
    <col min="9731" max="9731" width="22.5546875" style="176" customWidth="1"/>
    <col min="9732" max="9732" width="25.21875" style="176" customWidth="1"/>
    <col min="9733" max="9733" width="29.21875" style="176" customWidth="1"/>
    <col min="9734" max="9734" width="23.5546875" style="176" customWidth="1"/>
    <col min="9735" max="9735" width="16.21875" style="176" customWidth="1"/>
    <col min="9736" max="9736" width="11.77734375" style="176" customWidth="1"/>
    <col min="9737" max="9737" width="20.21875" style="176" customWidth="1"/>
    <col min="9738" max="9738" width="11.77734375" style="176" customWidth="1"/>
    <col min="9739" max="9739" width="11" style="176" customWidth="1"/>
    <col min="9740" max="9740" width="14.77734375" style="176" customWidth="1"/>
    <col min="9741" max="9985" width="8.77734375" style="176"/>
    <col min="9986" max="9986" width="5" style="176" customWidth="1"/>
    <col min="9987" max="9987" width="22.5546875" style="176" customWidth="1"/>
    <col min="9988" max="9988" width="25.21875" style="176" customWidth="1"/>
    <col min="9989" max="9989" width="29.21875" style="176" customWidth="1"/>
    <col min="9990" max="9990" width="23.5546875" style="176" customWidth="1"/>
    <col min="9991" max="9991" width="16.21875" style="176" customWidth="1"/>
    <col min="9992" max="9992" width="11.77734375" style="176" customWidth="1"/>
    <col min="9993" max="9993" width="20.21875" style="176" customWidth="1"/>
    <col min="9994" max="9994" width="11.77734375" style="176" customWidth="1"/>
    <col min="9995" max="9995" width="11" style="176" customWidth="1"/>
    <col min="9996" max="9996" width="14.77734375" style="176" customWidth="1"/>
    <col min="9997" max="10241" width="8.77734375" style="176"/>
    <col min="10242" max="10242" width="5" style="176" customWidth="1"/>
    <col min="10243" max="10243" width="22.5546875" style="176" customWidth="1"/>
    <col min="10244" max="10244" width="25.21875" style="176" customWidth="1"/>
    <col min="10245" max="10245" width="29.21875" style="176" customWidth="1"/>
    <col min="10246" max="10246" width="23.5546875" style="176" customWidth="1"/>
    <col min="10247" max="10247" width="16.21875" style="176" customWidth="1"/>
    <col min="10248" max="10248" width="11.77734375" style="176" customWidth="1"/>
    <col min="10249" max="10249" width="20.21875" style="176" customWidth="1"/>
    <col min="10250" max="10250" width="11.77734375" style="176" customWidth="1"/>
    <col min="10251" max="10251" width="11" style="176" customWidth="1"/>
    <col min="10252" max="10252" width="14.77734375" style="176" customWidth="1"/>
    <col min="10253" max="10497" width="8.77734375" style="176"/>
    <col min="10498" max="10498" width="5" style="176" customWidth="1"/>
    <col min="10499" max="10499" width="22.5546875" style="176" customWidth="1"/>
    <col min="10500" max="10500" width="25.21875" style="176" customWidth="1"/>
    <col min="10501" max="10501" width="29.21875" style="176" customWidth="1"/>
    <col min="10502" max="10502" width="23.5546875" style="176" customWidth="1"/>
    <col min="10503" max="10503" width="16.21875" style="176" customWidth="1"/>
    <col min="10504" max="10504" width="11.77734375" style="176" customWidth="1"/>
    <col min="10505" max="10505" width="20.21875" style="176" customWidth="1"/>
    <col min="10506" max="10506" width="11.77734375" style="176" customWidth="1"/>
    <col min="10507" max="10507" width="11" style="176" customWidth="1"/>
    <col min="10508" max="10508" width="14.77734375" style="176" customWidth="1"/>
    <col min="10509" max="10753" width="8.77734375" style="176"/>
    <col min="10754" max="10754" width="5" style="176" customWidth="1"/>
    <col min="10755" max="10755" width="22.5546875" style="176" customWidth="1"/>
    <col min="10756" max="10756" width="25.21875" style="176" customWidth="1"/>
    <col min="10757" max="10757" width="29.21875" style="176" customWidth="1"/>
    <col min="10758" max="10758" width="23.5546875" style="176" customWidth="1"/>
    <col min="10759" max="10759" width="16.21875" style="176" customWidth="1"/>
    <col min="10760" max="10760" width="11.77734375" style="176" customWidth="1"/>
    <col min="10761" max="10761" width="20.21875" style="176" customWidth="1"/>
    <col min="10762" max="10762" width="11.77734375" style="176" customWidth="1"/>
    <col min="10763" max="10763" width="11" style="176" customWidth="1"/>
    <col min="10764" max="10764" width="14.77734375" style="176" customWidth="1"/>
    <col min="10765" max="11009" width="8.77734375" style="176"/>
    <col min="11010" max="11010" width="5" style="176" customWidth="1"/>
    <col min="11011" max="11011" width="22.5546875" style="176" customWidth="1"/>
    <col min="11012" max="11012" width="25.21875" style="176" customWidth="1"/>
    <col min="11013" max="11013" width="29.21875" style="176" customWidth="1"/>
    <col min="11014" max="11014" width="23.5546875" style="176" customWidth="1"/>
    <col min="11015" max="11015" width="16.21875" style="176" customWidth="1"/>
    <col min="11016" max="11016" width="11.77734375" style="176" customWidth="1"/>
    <col min="11017" max="11017" width="20.21875" style="176" customWidth="1"/>
    <col min="11018" max="11018" width="11.77734375" style="176" customWidth="1"/>
    <col min="11019" max="11019" width="11" style="176" customWidth="1"/>
    <col min="11020" max="11020" width="14.77734375" style="176" customWidth="1"/>
    <col min="11021" max="11265" width="8.77734375" style="176"/>
    <col min="11266" max="11266" width="5" style="176" customWidth="1"/>
    <col min="11267" max="11267" width="22.5546875" style="176" customWidth="1"/>
    <col min="11268" max="11268" width="25.21875" style="176" customWidth="1"/>
    <col min="11269" max="11269" width="29.21875" style="176" customWidth="1"/>
    <col min="11270" max="11270" width="23.5546875" style="176" customWidth="1"/>
    <col min="11271" max="11271" width="16.21875" style="176" customWidth="1"/>
    <col min="11272" max="11272" width="11.77734375" style="176" customWidth="1"/>
    <col min="11273" max="11273" width="20.21875" style="176" customWidth="1"/>
    <col min="11274" max="11274" width="11.77734375" style="176" customWidth="1"/>
    <col min="11275" max="11275" width="11" style="176" customWidth="1"/>
    <col min="11276" max="11276" width="14.77734375" style="176" customWidth="1"/>
    <col min="11277" max="11521" width="8.77734375" style="176"/>
    <col min="11522" max="11522" width="5" style="176" customWidth="1"/>
    <col min="11523" max="11523" width="22.5546875" style="176" customWidth="1"/>
    <col min="11524" max="11524" width="25.21875" style="176" customWidth="1"/>
    <col min="11525" max="11525" width="29.21875" style="176" customWidth="1"/>
    <col min="11526" max="11526" width="23.5546875" style="176" customWidth="1"/>
    <col min="11527" max="11527" width="16.21875" style="176" customWidth="1"/>
    <col min="11528" max="11528" width="11.77734375" style="176" customWidth="1"/>
    <col min="11529" max="11529" width="20.21875" style="176" customWidth="1"/>
    <col min="11530" max="11530" width="11.77734375" style="176" customWidth="1"/>
    <col min="11531" max="11531" width="11" style="176" customWidth="1"/>
    <col min="11532" max="11532" width="14.77734375" style="176" customWidth="1"/>
    <col min="11533" max="11777" width="8.77734375" style="176"/>
    <col min="11778" max="11778" width="5" style="176" customWidth="1"/>
    <col min="11779" max="11779" width="22.5546875" style="176" customWidth="1"/>
    <col min="11780" max="11780" width="25.21875" style="176" customWidth="1"/>
    <col min="11781" max="11781" width="29.21875" style="176" customWidth="1"/>
    <col min="11782" max="11782" width="23.5546875" style="176" customWidth="1"/>
    <col min="11783" max="11783" width="16.21875" style="176" customWidth="1"/>
    <col min="11784" max="11784" width="11.77734375" style="176" customWidth="1"/>
    <col min="11785" max="11785" width="20.21875" style="176" customWidth="1"/>
    <col min="11786" max="11786" width="11.77734375" style="176" customWidth="1"/>
    <col min="11787" max="11787" width="11" style="176" customWidth="1"/>
    <col min="11788" max="11788" width="14.77734375" style="176" customWidth="1"/>
    <col min="11789" max="12033" width="8.77734375" style="176"/>
    <col min="12034" max="12034" width="5" style="176" customWidth="1"/>
    <col min="12035" max="12035" width="22.5546875" style="176" customWidth="1"/>
    <col min="12036" max="12036" width="25.21875" style="176" customWidth="1"/>
    <col min="12037" max="12037" width="29.21875" style="176" customWidth="1"/>
    <col min="12038" max="12038" width="23.5546875" style="176" customWidth="1"/>
    <col min="12039" max="12039" width="16.21875" style="176" customWidth="1"/>
    <col min="12040" max="12040" width="11.77734375" style="176" customWidth="1"/>
    <col min="12041" max="12041" width="20.21875" style="176" customWidth="1"/>
    <col min="12042" max="12042" width="11.77734375" style="176" customWidth="1"/>
    <col min="12043" max="12043" width="11" style="176" customWidth="1"/>
    <col min="12044" max="12044" width="14.77734375" style="176" customWidth="1"/>
    <col min="12045" max="12289" width="8.77734375" style="176"/>
    <col min="12290" max="12290" width="5" style="176" customWidth="1"/>
    <col min="12291" max="12291" width="22.5546875" style="176" customWidth="1"/>
    <col min="12292" max="12292" width="25.21875" style="176" customWidth="1"/>
    <col min="12293" max="12293" width="29.21875" style="176" customWidth="1"/>
    <col min="12294" max="12294" width="23.5546875" style="176" customWidth="1"/>
    <col min="12295" max="12295" width="16.21875" style="176" customWidth="1"/>
    <col min="12296" max="12296" width="11.77734375" style="176" customWidth="1"/>
    <col min="12297" max="12297" width="20.21875" style="176" customWidth="1"/>
    <col min="12298" max="12298" width="11.77734375" style="176" customWidth="1"/>
    <col min="12299" max="12299" width="11" style="176" customWidth="1"/>
    <col min="12300" max="12300" width="14.77734375" style="176" customWidth="1"/>
    <col min="12301" max="12545" width="8.77734375" style="176"/>
    <col min="12546" max="12546" width="5" style="176" customWidth="1"/>
    <col min="12547" max="12547" width="22.5546875" style="176" customWidth="1"/>
    <col min="12548" max="12548" width="25.21875" style="176" customWidth="1"/>
    <col min="12549" max="12549" width="29.21875" style="176" customWidth="1"/>
    <col min="12550" max="12550" width="23.5546875" style="176" customWidth="1"/>
    <col min="12551" max="12551" width="16.21875" style="176" customWidth="1"/>
    <col min="12552" max="12552" width="11.77734375" style="176" customWidth="1"/>
    <col min="12553" max="12553" width="20.21875" style="176" customWidth="1"/>
    <col min="12554" max="12554" width="11.77734375" style="176" customWidth="1"/>
    <col min="12555" max="12555" width="11" style="176" customWidth="1"/>
    <col min="12556" max="12556" width="14.77734375" style="176" customWidth="1"/>
    <col min="12557" max="12801" width="8.77734375" style="176"/>
    <col min="12802" max="12802" width="5" style="176" customWidth="1"/>
    <col min="12803" max="12803" width="22.5546875" style="176" customWidth="1"/>
    <col min="12804" max="12804" width="25.21875" style="176" customWidth="1"/>
    <col min="12805" max="12805" width="29.21875" style="176" customWidth="1"/>
    <col min="12806" max="12806" width="23.5546875" style="176" customWidth="1"/>
    <col min="12807" max="12807" width="16.21875" style="176" customWidth="1"/>
    <col min="12808" max="12808" width="11.77734375" style="176" customWidth="1"/>
    <col min="12809" max="12809" width="20.21875" style="176" customWidth="1"/>
    <col min="12810" max="12810" width="11.77734375" style="176" customWidth="1"/>
    <col min="12811" max="12811" width="11" style="176" customWidth="1"/>
    <col min="12812" max="12812" width="14.77734375" style="176" customWidth="1"/>
    <col min="12813" max="13057" width="8.77734375" style="176"/>
    <col min="13058" max="13058" width="5" style="176" customWidth="1"/>
    <col min="13059" max="13059" width="22.5546875" style="176" customWidth="1"/>
    <col min="13060" max="13060" width="25.21875" style="176" customWidth="1"/>
    <col min="13061" max="13061" width="29.21875" style="176" customWidth="1"/>
    <col min="13062" max="13062" width="23.5546875" style="176" customWidth="1"/>
    <col min="13063" max="13063" width="16.21875" style="176" customWidth="1"/>
    <col min="13064" max="13064" width="11.77734375" style="176" customWidth="1"/>
    <col min="13065" max="13065" width="20.21875" style="176" customWidth="1"/>
    <col min="13066" max="13066" width="11.77734375" style="176" customWidth="1"/>
    <col min="13067" max="13067" width="11" style="176" customWidth="1"/>
    <col min="13068" max="13068" width="14.77734375" style="176" customWidth="1"/>
    <col min="13069" max="13313" width="8.77734375" style="176"/>
    <col min="13314" max="13314" width="5" style="176" customWidth="1"/>
    <col min="13315" max="13315" width="22.5546875" style="176" customWidth="1"/>
    <col min="13316" max="13316" width="25.21875" style="176" customWidth="1"/>
    <col min="13317" max="13317" width="29.21875" style="176" customWidth="1"/>
    <col min="13318" max="13318" width="23.5546875" style="176" customWidth="1"/>
    <col min="13319" max="13319" width="16.21875" style="176" customWidth="1"/>
    <col min="13320" max="13320" width="11.77734375" style="176" customWidth="1"/>
    <col min="13321" max="13321" width="20.21875" style="176" customWidth="1"/>
    <col min="13322" max="13322" width="11.77734375" style="176" customWidth="1"/>
    <col min="13323" max="13323" width="11" style="176" customWidth="1"/>
    <col min="13324" max="13324" width="14.77734375" style="176" customWidth="1"/>
    <col min="13325" max="13569" width="8.77734375" style="176"/>
    <col min="13570" max="13570" width="5" style="176" customWidth="1"/>
    <col min="13571" max="13571" width="22.5546875" style="176" customWidth="1"/>
    <col min="13572" max="13572" width="25.21875" style="176" customWidth="1"/>
    <col min="13573" max="13573" width="29.21875" style="176" customWidth="1"/>
    <col min="13574" max="13574" width="23.5546875" style="176" customWidth="1"/>
    <col min="13575" max="13575" width="16.21875" style="176" customWidth="1"/>
    <col min="13576" max="13576" width="11.77734375" style="176" customWidth="1"/>
    <col min="13577" max="13577" width="20.21875" style="176" customWidth="1"/>
    <col min="13578" max="13578" width="11.77734375" style="176" customWidth="1"/>
    <col min="13579" max="13579" width="11" style="176" customWidth="1"/>
    <col min="13580" max="13580" width="14.77734375" style="176" customWidth="1"/>
    <col min="13581" max="13825" width="8.77734375" style="176"/>
    <col min="13826" max="13826" width="5" style="176" customWidth="1"/>
    <col min="13827" max="13827" width="22.5546875" style="176" customWidth="1"/>
    <col min="13828" max="13828" width="25.21875" style="176" customWidth="1"/>
    <col min="13829" max="13829" width="29.21875" style="176" customWidth="1"/>
    <col min="13830" max="13830" width="23.5546875" style="176" customWidth="1"/>
    <col min="13831" max="13831" width="16.21875" style="176" customWidth="1"/>
    <col min="13832" max="13832" width="11.77734375" style="176" customWidth="1"/>
    <col min="13833" max="13833" width="20.21875" style="176" customWidth="1"/>
    <col min="13834" max="13834" width="11.77734375" style="176" customWidth="1"/>
    <col min="13835" max="13835" width="11" style="176" customWidth="1"/>
    <col min="13836" max="13836" width="14.77734375" style="176" customWidth="1"/>
    <col min="13837" max="14081" width="8.77734375" style="176"/>
    <col min="14082" max="14082" width="5" style="176" customWidth="1"/>
    <col min="14083" max="14083" width="22.5546875" style="176" customWidth="1"/>
    <col min="14084" max="14084" width="25.21875" style="176" customWidth="1"/>
    <col min="14085" max="14085" width="29.21875" style="176" customWidth="1"/>
    <col min="14086" max="14086" width="23.5546875" style="176" customWidth="1"/>
    <col min="14087" max="14087" width="16.21875" style="176" customWidth="1"/>
    <col min="14088" max="14088" width="11.77734375" style="176" customWidth="1"/>
    <col min="14089" max="14089" width="20.21875" style="176" customWidth="1"/>
    <col min="14090" max="14090" width="11.77734375" style="176" customWidth="1"/>
    <col min="14091" max="14091" width="11" style="176" customWidth="1"/>
    <col min="14092" max="14092" width="14.77734375" style="176" customWidth="1"/>
    <col min="14093" max="14337" width="8.77734375" style="176"/>
    <col min="14338" max="14338" width="5" style="176" customWidth="1"/>
    <col min="14339" max="14339" width="22.5546875" style="176" customWidth="1"/>
    <col min="14340" max="14340" width="25.21875" style="176" customWidth="1"/>
    <col min="14341" max="14341" width="29.21875" style="176" customWidth="1"/>
    <col min="14342" max="14342" width="23.5546875" style="176" customWidth="1"/>
    <col min="14343" max="14343" width="16.21875" style="176" customWidth="1"/>
    <col min="14344" max="14344" width="11.77734375" style="176" customWidth="1"/>
    <col min="14345" max="14345" width="20.21875" style="176" customWidth="1"/>
    <col min="14346" max="14346" width="11.77734375" style="176" customWidth="1"/>
    <col min="14347" max="14347" width="11" style="176" customWidth="1"/>
    <col min="14348" max="14348" width="14.77734375" style="176" customWidth="1"/>
    <col min="14349" max="14593" width="8.77734375" style="176"/>
    <col min="14594" max="14594" width="5" style="176" customWidth="1"/>
    <col min="14595" max="14595" width="22.5546875" style="176" customWidth="1"/>
    <col min="14596" max="14596" width="25.21875" style="176" customWidth="1"/>
    <col min="14597" max="14597" width="29.21875" style="176" customWidth="1"/>
    <col min="14598" max="14598" width="23.5546875" style="176" customWidth="1"/>
    <col min="14599" max="14599" width="16.21875" style="176" customWidth="1"/>
    <col min="14600" max="14600" width="11.77734375" style="176" customWidth="1"/>
    <col min="14601" max="14601" width="20.21875" style="176" customWidth="1"/>
    <col min="14602" max="14602" width="11.77734375" style="176" customWidth="1"/>
    <col min="14603" max="14603" width="11" style="176" customWidth="1"/>
    <col min="14604" max="14604" width="14.77734375" style="176" customWidth="1"/>
    <col min="14605" max="14849" width="8.77734375" style="176"/>
    <col min="14850" max="14850" width="5" style="176" customWidth="1"/>
    <col min="14851" max="14851" width="22.5546875" style="176" customWidth="1"/>
    <col min="14852" max="14852" width="25.21875" style="176" customWidth="1"/>
    <col min="14853" max="14853" width="29.21875" style="176" customWidth="1"/>
    <col min="14854" max="14854" width="23.5546875" style="176" customWidth="1"/>
    <col min="14855" max="14855" width="16.21875" style="176" customWidth="1"/>
    <col min="14856" max="14856" width="11.77734375" style="176" customWidth="1"/>
    <col min="14857" max="14857" width="20.21875" style="176" customWidth="1"/>
    <col min="14858" max="14858" width="11.77734375" style="176" customWidth="1"/>
    <col min="14859" max="14859" width="11" style="176" customWidth="1"/>
    <col min="14860" max="14860" width="14.77734375" style="176" customWidth="1"/>
    <col min="14861" max="15105" width="8.77734375" style="176"/>
    <col min="15106" max="15106" width="5" style="176" customWidth="1"/>
    <col min="15107" max="15107" width="22.5546875" style="176" customWidth="1"/>
    <col min="15108" max="15108" width="25.21875" style="176" customWidth="1"/>
    <col min="15109" max="15109" width="29.21875" style="176" customWidth="1"/>
    <col min="15110" max="15110" width="23.5546875" style="176" customWidth="1"/>
    <col min="15111" max="15111" width="16.21875" style="176" customWidth="1"/>
    <col min="15112" max="15112" width="11.77734375" style="176" customWidth="1"/>
    <col min="15113" max="15113" width="20.21875" style="176" customWidth="1"/>
    <col min="15114" max="15114" width="11.77734375" style="176" customWidth="1"/>
    <col min="15115" max="15115" width="11" style="176" customWidth="1"/>
    <col min="15116" max="15116" width="14.77734375" style="176" customWidth="1"/>
    <col min="15117" max="15361" width="8.77734375" style="176"/>
    <col min="15362" max="15362" width="5" style="176" customWidth="1"/>
    <col min="15363" max="15363" width="22.5546875" style="176" customWidth="1"/>
    <col min="15364" max="15364" width="25.21875" style="176" customWidth="1"/>
    <col min="15365" max="15365" width="29.21875" style="176" customWidth="1"/>
    <col min="15366" max="15366" width="23.5546875" style="176" customWidth="1"/>
    <col min="15367" max="15367" width="16.21875" style="176" customWidth="1"/>
    <col min="15368" max="15368" width="11.77734375" style="176" customWidth="1"/>
    <col min="15369" max="15369" width="20.21875" style="176" customWidth="1"/>
    <col min="15370" max="15370" width="11.77734375" style="176" customWidth="1"/>
    <col min="15371" max="15371" width="11" style="176" customWidth="1"/>
    <col min="15372" max="15372" width="14.77734375" style="176" customWidth="1"/>
    <col min="15373" max="15617" width="8.77734375" style="176"/>
    <col min="15618" max="15618" width="5" style="176" customWidth="1"/>
    <col min="15619" max="15619" width="22.5546875" style="176" customWidth="1"/>
    <col min="15620" max="15620" width="25.21875" style="176" customWidth="1"/>
    <col min="15621" max="15621" width="29.21875" style="176" customWidth="1"/>
    <col min="15622" max="15622" width="23.5546875" style="176" customWidth="1"/>
    <col min="15623" max="15623" width="16.21875" style="176" customWidth="1"/>
    <col min="15624" max="15624" width="11.77734375" style="176" customWidth="1"/>
    <col min="15625" max="15625" width="20.21875" style="176" customWidth="1"/>
    <col min="15626" max="15626" width="11.77734375" style="176" customWidth="1"/>
    <col min="15627" max="15627" width="11" style="176" customWidth="1"/>
    <col min="15628" max="15628" width="14.77734375" style="176" customWidth="1"/>
    <col min="15629" max="15873" width="8.77734375" style="176"/>
    <col min="15874" max="15874" width="5" style="176" customWidth="1"/>
    <col min="15875" max="15875" width="22.5546875" style="176" customWidth="1"/>
    <col min="15876" max="15876" width="25.21875" style="176" customWidth="1"/>
    <col min="15877" max="15877" width="29.21875" style="176" customWidth="1"/>
    <col min="15878" max="15878" width="23.5546875" style="176" customWidth="1"/>
    <col min="15879" max="15879" width="16.21875" style="176" customWidth="1"/>
    <col min="15880" max="15880" width="11.77734375" style="176" customWidth="1"/>
    <col min="15881" max="15881" width="20.21875" style="176" customWidth="1"/>
    <col min="15882" max="15882" width="11.77734375" style="176" customWidth="1"/>
    <col min="15883" max="15883" width="11" style="176" customWidth="1"/>
    <col min="15884" max="15884" width="14.77734375" style="176" customWidth="1"/>
    <col min="15885" max="16129" width="8.77734375" style="176"/>
    <col min="16130" max="16130" width="5" style="176" customWidth="1"/>
    <col min="16131" max="16131" width="22.5546875" style="176" customWidth="1"/>
    <col min="16132" max="16132" width="25.21875" style="176" customWidth="1"/>
    <col min="16133" max="16133" width="29.21875" style="176" customWidth="1"/>
    <col min="16134" max="16134" width="23.5546875" style="176" customWidth="1"/>
    <col min="16135" max="16135" width="16.21875" style="176" customWidth="1"/>
    <col min="16136" max="16136" width="11.77734375" style="176" customWidth="1"/>
    <col min="16137" max="16137" width="20.21875" style="176" customWidth="1"/>
    <col min="16138" max="16138" width="11.77734375" style="176" customWidth="1"/>
    <col min="16139" max="16139" width="11" style="176" customWidth="1"/>
    <col min="16140" max="16140" width="14.77734375" style="176" customWidth="1"/>
    <col min="16141" max="16384" width="8.77734375" style="176"/>
  </cols>
  <sheetData>
    <row r="1" spans="1:27" x14ac:dyDescent="0.35">
      <c r="A1" s="422"/>
      <c r="B1" s="422"/>
      <c r="C1" s="422"/>
      <c r="D1" s="171"/>
      <c r="E1" s="171"/>
      <c r="F1" s="172"/>
      <c r="G1" s="171"/>
      <c r="H1" s="171"/>
      <c r="I1" s="173"/>
      <c r="J1" s="173"/>
      <c r="K1" s="174"/>
      <c r="L1" s="175" t="s">
        <v>1001</v>
      </c>
    </row>
    <row r="2" spans="1:27" x14ac:dyDescent="0.35">
      <c r="A2" s="422"/>
      <c r="B2" s="422"/>
      <c r="C2" s="422"/>
      <c r="D2" s="171"/>
      <c r="E2" s="171"/>
      <c r="F2" s="172"/>
      <c r="G2" s="171"/>
      <c r="H2" s="171"/>
      <c r="I2" s="173"/>
      <c r="J2" s="173"/>
      <c r="K2" s="174"/>
      <c r="L2" s="175"/>
    </row>
    <row r="3" spans="1:27" x14ac:dyDescent="0.3">
      <c r="A3" s="422"/>
      <c r="B3" s="422"/>
      <c r="C3" s="422"/>
      <c r="D3" s="171"/>
      <c r="E3" s="171"/>
      <c r="F3" s="172"/>
      <c r="G3" s="171"/>
      <c r="H3" s="171"/>
      <c r="I3" s="173"/>
      <c r="J3" s="173"/>
      <c r="K3" s="171"/>
      <c r="L3" s="177"/>
    </row>
    <row r="4" spans="1:27" x14ac:dyDescent="0.3">
      <c r="A4" s="422"/>
      <c r="B4" s="422"/>
      <c r="C4" s="422"/>
      <c r="D4" s="171"/>
      <c r="E4" s="171"/>
      <c r="F4" s="172"/>
      <c r="G4" s="171"/>
      <c r="H4" s="171"/>
      <c r="I4" s="173"/>
      <c r="J4" s="173"/>
      <c r="K4" s="171"/>
      <c r="L4" s="177"/>
    </row>
    <row r="5" spans="1:27" x14ac:dyDescent="0.3">
      <c r="A5" s="422"/>
      <c r="B5" s="422"/>
      <c r="C5" s="422"/>
      <c r="D5" s="171"/>
      <c r="E5" s="171"/>
      <c r="F5" s="172"/>
      <c r="G5" s="171"/>
      <c r="H5" s="171"/>
      <c r="I5" s="173"/>
      <c r="J5" s="173"/>
      <c r="K5" s="171"/>
      <c r="L5" s="177"/>
    </row>
    <row r="6" spans="1:27" ht="61.5" customHeight="1" x14ac:dyDescent="0.3">
      <c r="A6" s="178"/>
      <c r="B6" s="423" t="s">
        <v>1002</v>
      </c>
      <c r="C6" s="423"/>
      <c r="D6" s="423"/>
      <c r="E6" s="424"/>
      <c r="F6" s="179"/>
      <c r="G6" s="180"/>
      <c r="H6" s="180"/>
      <c r="I6" s="181"/>
      <c r="J6" s="181"/>
      <c r="K6" s="180"/>
      <c r="L6" s="182"/>
      <c r="M6" s="429" t="s">
        <v>3</v>
      </c>
      <c r="N6" s="430" t="s">
        <v>4</v>
      </c>
      <c r="O6" s="430" t="s">
        <v>5</v>
      </c>
      <c r="P6" s="430" t="s">
        <v>6</v>
      </c>
      <c r="Q6" s="430" t="s">
        <v>7</v>
      </c>
      <c r="R6" s="428" t="s">
        <v>8</v>
      </c>
      <c r="S6" s="428" t="s">
        <v>994</v>
      </c>
      <c r="T6" s="428" t="s">
        <v>993</v>
      </c>
      <c r="U6" s="428" t="s">
        <v>9</v>
      </c>
      <c r="V6" s="132"/>
      <c r="W6" s="132"/>
      <c r="X6" s="428" t="s">
        <v>982</v>
      </c>
      <c r="Y6" s="428"/>
      <c r="Z6" s="428" t="s">
        <v>983</v>
      </c>
      <c r="AA6" s="428"/>
    </row>
    <row r="7" spans="1:27" ht="75" customHeight="1" x14ac:dyDescent="0.3">
      <c r="A7" s="183" t="s">
        <v>3</v>
      </c>
      <c r="B7" s="184" t="s">
        <v>4</v>
      </c>
      <c r="C7" s="184" t="s">
        <v>5</v>
      </c>
      <c r="D7" s="184" t="s">
        <v>6</v>
      </c>
      <c r="E7" s="184" t="s">
        <v>7</v>
      </c>
      <c r="F7" s="185" t="s">
        <v>1003</v>
      </c>
      <c r="G7" s="184" t="s">
        <v>1004</v>
      </c>
      <c r="H7" s="184"/>
      <c r="I7" s="186" t="s">
        <v>1005</v>
      </c>
      <c r="J7" s="186"/>
      <c r="K7" s="184" t="s">
        <v>10</v>
      </c>
      <c r="L7" s="187" t="s">
        <v>1006</v>
      </c>
      <c r="M7" s="429"/>
      <c r="N7" s="430"/>
      <c r="O7" s="430"/>
      <c r="P7" s="430"/>
      <c r="Q7" s="430"/>
      <c r="R7" s="428"/>
      <c r="S7" s="428"/>
      <c r="T7" s="428"/>
      <c r="U7" s="428"/>
      <c r="V7" s="168" t="s">
        <v>10</v>
      </c>
      <c r="W7" s="168" t="s">
        <v>11</v>
      </c>
      <c r="X7" s="168" t="s">
        <v>984</v>
      </c>
      <c r="Y7" s="168" t="s">
        <v>9</v>
      </c>
      <c r="Z7" s="168" t="s">
        <v>984</v>
      </c>
      <c r="AA7" s="168" t="s">
        <v>9</v>
      </c>
    </row>
    <row r="8" spans="1:27" s="193" customFormat="1" ht="90" x14ac:dyDescent="0.3">
      <c r="A8" s="188">
        <v>3</v>
      </c>
      <c r="B8" s="188" t="s">
        <v>12</v>
      </c>
      <c r="C8" s="188" t="s">
        <v>13</v>
      </c>
      <c r="D8" s="188" t="s">
        <v>14</v>
      </c>
      <c r="E8" s="188" t="s">
        <v>15</v>
      </c>
      <c r="F8" s="190">
        <v>3078.7188999999998</v>
      </c>
      <c r="G8" s="188">
        <v>250</v>
      </c>
      <c r="H8" s="188"/>
      <c r="I8" s="191">
        <f>F8*G8</f>
        <v>769679.72499999998</v>
      </c>
      <c r="J8" s="191"/>
      <c r="K8" s="188"/>
      <c r="L8" s="192"/>
      <c r="M8" s="5">
        <v>3</v>
      </c>
      <c r="N8" s="6" t="s">
        <v>12</v>
      </c>
      <c r="O8" s="7" t="s">
        <v>13</v>
      </c>
      <c r="P8" s="7" t="s">
        <v>14</v>
      </c>
      <c r="Q8" s="7" t="s">
        <v>15</v>
      </c>
      <c r="R8" s="8">
        <v>3078.7188999999998</v>
      </c>
      <c r="S8" s="9">
        <v>100</v>
      </c>
      <c r="T8" s="9">
        <v>500</v>
      </c>
      <c r="U8" s="10">
        <f>S8*R8</f>
        <v>307871.89</v>
      </c>
      <c r="V8" s="9"/>
      <c r="W8" s="11"/>
      <c r="X8" s="157">
        <v>114</v>
      </c>
      <c r="Y8" s="157">
        <v>43958.400000000001</v>
      </c>
      <c r="Z8" s="157">
        <v>18</v>
      </c>
      <c r="AA8" s="157">
        <v>7344.3</v>
      </c>
    </row>
    <row r="9" spans="1:27" s="193" customFormat="1" ht="36" x14ac:dyDescent="0.3">
      <c r="A9" s="188">
        <v>11</v>
      </c>
      <c r="B9" s="188" t="s">
        <v>16</v>
      </c>
      <c r="C9" s="188" t="s">
        <v>17</v>
      </c>
      <c r="D9" s="188" t="s">
        <v>18</v>
      </c>
      <c r="E9" s="188" t="s">
        <v>19</v>
      </c>
      <c r="F9" s="194">
        <v>10.09</v>
      </c>
      <c r="G9" s="188">
        <v>3600</v>
      </c>
      <c r="H9" s="188"/>
      <c r="I9" s="191">
        <f t="shared" ref="I9:I72" si="0">F9*G9</f>
        <v>36324</v>
      </c>
      <c r="J9" s="191"/>
      <c r="K9" s="188"/>
      <c r="L9" s="192"/>
      <c r="M9" s="5">
        <v>11</v>
      </c>
      <c r="N9" s="7" t="s">
        <v>16</v>
      </c>
      <c r="O9" s="7" t="s">
        <v>17</v>
      </c>
      <c r="P9" s="7" t="s">
        <v>18</v>
      </c>
      <c r="Q9" s="7" t="s">
        <v>19</v>
      </c>
      <c r="R9" s="12">
        <v>10.09</v>
      </c>
      <c r="S9" s="9">
        <v>2700</v>
      </c>
      <c r="T9" s="9">
        <v>2700</v>
      </c>
      <c r="U9" s="10">
        <f t="shared" ref="U9:U58" si="1">S9*R9</f>
        <v>27243</v>
      </c>
      <c r="V9" s="9"/>
      <c r="W9" s="11"/>
      <c r="X9" s="157">
        <v>2785</v>
      </c>
      <c r="Y9" s="157">
        <v>31204.2</v>
      </c>
      <c r="Z9" s="157">
        <v>30</v>
      </c>
      <c r="AA9" s="157">
        <v>450</v>
      </c>
    </row>
    <row r="10" spans="1:27" s="193" customFormat="1" ht="54" x14ac:dyDescent="0.3">
      <c r="A10" s="188">
        <v>18</v>
      </c>
      <c r="B10" s="188" t="s">
        <v>20</v>
      </c>
      <c r="C10" s="188" t="s">
        <v>21</v>
      </c>
      <c r="D10" s="188" t="s">
        <v>22</v>
      </c>
      <c r="E10" s="188" t="s">
        <v>23</v>
      </c>
      <c r="F10" s="194">
        <v>41.79</v>
      </c>
      <c r="G10" s="188">
        <v>7800</v>
      </c>
      <c r="H10" s="229">
        <v>4000</v>
      </c>
      <c r="I10" s="191">
        <f t="shared" si="0"/>
        <v>325962</v>
      </c>
      <c r="J10" s="191"/>
      <c r="K10" s="188"/>
      <c r="L10" s="192"/>
      <c r="M10" s="5">
        <v>18</v>
      </c>
      <c r="N10" s="7" t="s">
        <v>20</v>
      </c>
      <c r="O10" s="7" t="s">
        <v>21</v>
      </c>
      <c r="P10" s="7" t="s">
        <v>22</v>
      </c>
      <c r="Q10" s="7" t="s">
        <v>23</v>
      </c>
      <c r="R10" s="12">
        <v>41.79</v>
      </c>
      <c r="S10" s="9">
        <v>4000</v>
      </c>
      <c r="T10" s="9">
        <v>7800</v>
      </c>
      <c r="U10" s="10">
        <f t="shared" si="1"/>
        <v>167160</v>
      </c>
      <c r="V10" s="9"/>
      <c r="W10" s="11"/>
      <c r="X10" s="157">
        <v>4110</v>
      </c>
      <c r="Y10" s="157">
        <v>164811</v>
      </c>
      <c r="Z10" s="157">
        <v>1080</v>
      </c>
      <c r="AA10" s="157">
        <v>43308</v>
      </c>
    </row>
    <row r="11" spans="1:27" s="193" customFormat="1" ht="36" x14ac:dyDescent="0.3">
      <c r="A11" s="188">
        <v>19</v>
      </c>
      <c r="B11" s="195" t="s">
        <v>24</v>
      </c>
      <c r="C11" s="195" t="s">
        <v>24</v>
      </c>
      <c r="D11" s="188" t="s">
        <v>25</v>
      </c>
      <c r="E11" s="188" t="s">
        <v>26</v>
      </c>
      <c r="F11" s="194">
        <v>14.45</v>
      </c>
      <c r="G11" s="188">
        <v>100</v>
      </c>
      <c r="H11" s="188"/>
      <c r="I11" s="191">
        <f t="shared" si="0"/>
        <v>1445</v>
      </c>
      <c r="J11" s="191"/>
      <c r="K11" s="188"/>
      <c r="L11" s="192"/>
      <c r="M11" s="5">
        <v>19</v>
      </c>
      <c r="N11" s="13" t="s">
        <v>24</v>
      </c>
      <c r="O11" s="13" t="s">
        <v>24</v>
      </c>
      <c r="P11" s="7" t="s">
        <v>25</v>
      </c>
      <c r="Q11" s="7" t="s">
        <v>26</v>
      </c>
      <c r="R11" s="12">
        <v>14.45</v>
      </c>
      <c r="S11" s="9">
        <v>100</v>
      </c>
      <c r="T11" s="9">
        <v>100</v>
      </c>
      <c r="U11" s="10">
        <f t="shared" si="1"/>
        <v>1445</v>
      </c>
      <c r="V11" s="9"/>
      <c r="W11" s="11"/>
      <c r="X11" s="157">
        <v>671</v>
      </c>
      <c r="Y11" s="157">
        <v>8513.08</v>
      </c>
      <c r="Z11" s="157">
        <v>58</v>
      </c>
      <c r="AA11" s="157">
        <v>722.61</v>
      </c>
    </row>
    <row r="12" spans="1:27" s="193" customFormat="1" ht="36" x14ac:dyDescent="0.3">
      <c r="A12" s="188">
        <v>20</v>
      </c>
      <c r="B12" s="188" t="s">
        <v>27</v>
      </c>
      <c r="C12" s="188" t="s">
        <v>28</v>
      </c>
      <c r="D12" s="188" t="s">
        <v>29</v>
      </c>
      <c r="E12" s="188" t="s">
        <v>30</v>
      </c>
      <c r="F12" s="190">
        <v>30.893999999999998</v>
      </c>
      <c r="G12" s="188">
        <v>20</v>
      </c>
      <c r="H12" s="188"/>
      <c r="I12" s="191">
        <f t="shared" si="0"/>
        <v>617.88</v>
      </c>
      <c r="J12" s="191"/>
      <c r="K12" s="188"/>
      <c r="L12" s="192"/>
      <c r="M12" s="5">
        <v>20</v>
      </c>
      <c r="N12" s="7" t="s">
        <v>27</v>
      </c>
      <c r="O12" s="7" t="s">
        <v>28</v>
      </c>
      <c r="P12" s="7" t="s">
        <v>29</v>
      </c>
      <c r="Q12" s="7" t="s">
        <v>30</v>
      </c>
      <c r="R12" s="8">
        <v>30.893999999999998</v>
      </c>
      <c r="S12" s="9">
        <v>60</v>
      </c>
      <c r="T12" s="9">
        <v>60</v>
      </c>
      <c r="U12" s="10">
        <f t="shared" si="1"/>
        <v>1853.6399999999999</v>
      </c>
      <c r="V12" s="9"/>
      <c r="W12" s="11"/>
      <c r="X12" s="157">
        <v>0</v>
      </c>
      <c r="Y12" s="157">
        <v>0</v>
      </c>
      <c r="Z12" s="157">
        <v>0</v>
      </c>
      <c r="AA12" s="157">
        <v>0</v>
      </c>
    </row>
    <row r="13" spans="1:27" s="193" customFormat="1" ht="36" x14ac:dyDescent="0.3">
      <c r="A13" s="188">
        <v>22</v>
      </c>
      <c r="B13" s="188" t="s">
        <v>31</v>
      </c>
      <c r="C13" s="188" t="s">
        <v>32</v>
      </c>
      <c r="D13" s="188" t="s">
        <v>33</v>
      </c>
      <c r="E13" s="188" t="s">
        <v>34</v>
      </c>
      <c r="F13" s="190">
        <v>1.97</v>
      </c>
      <c r="G13" s="188">
        <v>1000</v>
      </c>
      <c r="H13" s="188"/>
      <c r="I13" s="191">
        <f t="shared" si="0"/>
        <v>1970</v>
      </c>
      <c r="J13" s="191"/>
      <c r="K13" s="188"/>
      <c r="L13" s="192"/>
      <c r="M13" s="5">
        <v>22</v>
      </c>
      <c r="N13" s="7" t="s">
        <v>31</v>
      </c>
      <c r="O13" s="7" t="s">
        <v>32</v>
      </c>
      <c r="P13" s="7" t="s">
        <v>33</v>
      </c>
      <c r="Q13" s="7" t="s">
        <v>34</v>
      </c>
      <c r="R13" s="8">
        <v>1.97</v>
      </c>
      <c r="S13" s="9">
        <v>500</v>
      </c>
      <c r="T13" s="9">
        <v>2000</v>
      </c>
      <c r="U13" s="10">
        <f t="shared" si="1"/>
        <v>985</v>
      </c>
      <c r="V13" s="9"/>
      <c r="W13" s="11"/>
      <c r="X13" s="157">
        <v>50</v>
      </c>
      <c r="Y13" s="157">
        <v>160</v>
      </c>
      <c r="Z13" s="157">
        <v>0</v>
      </c>
      <c r="AA13" s="157">
        <v>0</v>
      </c>
    </row>
    <row r="14" spans="1:27" s="193" customFormat="1" ht="36" x14ac:dyDescent="0.3">
      <c r="A14" s="188">
        <v>23</v>
      </c>
      <c r="B14" s="188" t="s">
        <v>35</v>
      </c>
      <c r="C14" s="188" t="s">
        <v>36</v>
      </c>
      <c r="D14" s="188" t="s">
        <v>37</v>
      </c>
      <c r="E14" s="188" t="s">
        <v>38</v>
      </c>
      <c r="F14" s="190">
        <v>107.62</v>
      </c>
      <c r="G14" s="188">
        <v>500</v>
      </c>
      <c r="H14" s="188"/>
      <c r="I14" s="191">
        <f t="shared" si="0"/>
        <v>53810</v>
      </c>
      <c r="J14" s="191"/>
      <c r="K14" s="188"/>
      <c r="L14" s="192"/>
      <c r="M14" s="5">
        <v>23</v>
      </c>
      <c r="N14" s="7" t="s">
        <v>35</v>
      </c>
      <c r="O14" s="7" t="s">
        <v>36</v>
      </c>
      <c r="P14" s="6" t="s">
        <v>37</v>
      </c>
      <c r="Q14" s="7" t="s">
        <v>38</v>
      </c>
      <c r="R14" s="8">
        <v>107.62</v>
      </c>
      <c r="S14" s="9">
        <v>1000</v>
      </c>
      <c r="T14" s="9">
        <v>1000</v>
      </c>
      <c r="U14" s="10">
        <f t="shared" si="1"/>
        <v>107620</v>
      </c>
      <c r="V14" s="9"/>
      <c r="W14" s="11"/>
      <c r="X14" s="157"/>
      <c r="Y14" s="157"/>
      <c r="Z14" s="157"/>
      <c r="AA14" s="157"/>
    </row>
    <row r="15" spans="1:27" s="193" customFormat="1" ht="54" x14ac:dyDescent="0.3">
      <c r="A15" s="188">
        <v>30</v>
      </c>
      <c r="B15" s="188" t="s">
        <v>43</v>
      </c>
      <c r="C15" s="188" t="s">
        <v>44</v>
      </c>
      <c r="D15" s="188" t="s">
        <v>45</v>
      </c>
      <c r="E15" s="188" t="s">
        <v>46</v>
      </c>
      <c r="F15" s="194">
        <v>15.62</v>
      </c>
      <c r="G15" s="188">
        <v>3600</v>
      </c>
      <c r="H15" s="188"/>
      <c r="I15" s="191">
        <f t="shared" si="0"/>
        <v>56232</v>
      </c>
      <c r="J15" s="191"/>
      <c r="K15" s="188"/>
      <c r="L15" s="192"/>
      <c r="M15" s="5">
        <v>30</v>
      </c>
      <c r="N15" s="7" t="s">
        <v>43</v>
      </c>
      <c r="O15" s="7" t="s">
        <v>44</v>
      </c>
      <c r="P15" s="7" t="s">
        <v>45</v>
      </c>
      <c r="Q15" s="7" t="s">
        <v>46</v>
      </c>
      <c r="R15" s="12">
        <v>15.62</v>
      </c>
      <c r="S15" s="9">
        <v>1500</v>
      </c>
      <c r="T15" s="9">
        <v>3600</v>
      </c>
      <c r="U15" s="10">
        <f>S15*R15</f>
        <v>23430</v>
      </c>
      <c r="V15" s="9"/>
      <c r="W15" s="11"/>
      <c r="X15" s="157">
        <v>1830</v>
      </c>
      <c r="Y15" s="157">
        <v>22419</v>
      </c>
      <c r="Z15" s="157">
        <v>360</v>
      </c>
      <c r="AA15" s="157">
        <v>4251.6000000000004</v>
      </c>
    </row>
    <row r="16" spans="1:27" s="193" customFormat="1" ht="36" x14ac:dyDescent="0.3">
      <c r="A16" s="188">
        <v>31</v>
      </c>
      <c r="B16" s="188" t="s">
        <v>47</v>
      </c>
      <c r="C16" s="188" t="s">
        <v>47</v>
      </c>
      <c r="D16" s="188" t="s">
        <v>48</v>
      </c>
      <c r="E16" s="188" t="s">
        <v>49</v>
      </c>
      <c r="F16" s="190">
        <v>43.52</v>
      </c>
      <c r="G16" s="188">
        <v>80</v>
      </c>
      <c r="H16" s="188"/>
      <c r="I16" s="191">
        <f t="shared" si="0"/>
        <v>3481.6000000000004</v>
      </c>
      <c r="J16" s="191"/>
      <c r="K16" s="188"/>
      <c r="L16" s="192"/>
      <c r="M16" s="5">
        <v>31</v>
      </c>
      <c r="N16" s="7" t="s">
        <v>47</v>
      </c>
      <c r="O16" s="7" t="s">
        <v>47</v>
      </c>
      <c r="P16" s="7" t="s">
        <v>48</v>
      </c>
      <c r="Q16" s="7" t="s">
        <v>49</v>
      </c>
      <c r="R16" s="8">
        <v>43.52</v>
      </c>
      <c r="S16" s="9">
        <v>80</v>
      </c>
      <c r="T16" s="9">
        <v>80</v>
      </c>
      <c r="U16" s="10">
        <f t="shared" si="1"/>
        <v>3481.6000000000004</v>
      </c>
      <c r="V16" s="9"/>
      <c r="W16" s="11"/>
      <c r="X16" s="157">
        <v>195</v>
      </c>
      <c r="Y16" s="157">
        <v>8190</v>
      </c>
      <c r="Z16" s="157">
        <v>25</v>
      </c>
      <c r="AA16" s="157">
        <v>1050</v>
      </c>
    </row>
    <row r="17" spans="1:27" s="193" customFormat="1" ht="54" x14ac:dyDescent="0.3">
      <c r="A17" s="188">
        <v>36</v>
      </c>
      <c r="B17" s="188" t="s">
        <v>54</v>
      </c>
      <c r="C17" s="188" t="s">
        <v>55</v>
      </c>
      <c r="D17" s="188" t="s">
        <v>56</v>
      </c>
      <c r="E17" s="188" t="s">
        <v>57</v>
      </c>
      <c r="F17" s="194">
        <v>122.03</v>
      </c>
      <c r="G17" s="188">
        <v>1800</v>
      </c>
      <c r="H17" s="229"/>
      <c r="I17" s="191">
        <f t="shared" si="0"/>
        <v>219654</v>
      </c>
      <c r="J17" s="191"/>
      <c r="K17" s="188"/>
      <c r="L17" s="192"/>
      <c r="M17" s="5">
        <v>36</v>
      </c>
      <c r="N17" s="7" t="s">
        <v>54</v>
      </c>
      <c r="O17" s="7" t="s">
        <v>55</v>
      </c>
      <c r="P17" s="7" t="s">
        <v>56</v>
      </c>
      <c r="Q17" s="7" t="s">
        <v>57</v>
      </c>
      <c r="R17" s="12">
        <v>122.03</v>
      </c>
      <c r="S17" s="161">
        <v>1800</v>
      </c>
      <c r="T17" s="9">
        <v>1800</v>
      </c>
      <c r="U17" s="10">
        <f t="shared" si="1"/>
        <v>219654</v>
      </c>
      <c r="V17" s="9"/>
      <c r="W17" s="11"/>
      <c r="X17" s="157">
        <v>0</v>
      </c>
      <c r="Y17" s="157">
        <v>0</v>
      </c>
      <c r="Z17" s="157">
        <v>0</v>
      </c>
      <c r="AA17" s="157">
        <v>0</v>
      </c>
    </row>
    <row r="18" spans="1:27" s="193" customFormat="1" ht="54" x14ac:dyDescent="0.3">
      <c r="A18" s="188">
        <v>37</v>
      </c>
      <c r="B18" s="188" t="s">
        <v>54</v>
      </c>
      <c r="C18" s="188" t="s">
        <v>55</v>
      </c>
      <c r="D18" s="188" t="s">
        <v>58</v>
      </c>
      <c r="E18" s="188" t="s">
        <v>59</v>
      </c>
      <c r="F18" s="194">
        <v>85</v>
      </c>
      <c r="G18" s="188">
        <v>6000</v>
      </c>
      <c r="H18" s="229"/>
      <c r="I18" s="191">
        <f t="shared" si="0"/>
        <v>510000</v>
      </c>
      <c r="J18" s="191"/>
      <c r="K18" s="188"/>
      <c r="L18" s="192"/>
      <c r="M18" s="5">
        <v>37</v>
      </c>
      <c r="N18" s="7" t="s">
        <v>54</v>
      </c>
      <c r="O18" s="7" t="s">
        <v>55</v>
      </c>
      <c r="P18" s="7" t="s">
        <v>58</v>
      </c>
      <c r="Q18" s="7" t="s">
        <v>59</v>
      </c>
      <c r="R18" s="12">
        <v>85</v>
      </c>
      <c r="S18" s="161">
        <v>6000</v>
      </c>
      <c r="T18" s="9">
        <v>6000</v>
      </c>
      <c r="U18" s="10">
        <f t="shared" si="1"/>
        <v>510000</v>
      </c>
      <c r="V18" s="9"/>
      <c r="W18" s="11"/>
      <c r="X18" s="157">
        <v>0</v>
      </c>
      <c r="Y18" s="157">
        <v>0</v>
      </c>
      <c r="Z18" s="157">
        <v>0</v>
      </c>
      <c r="AA18" s="157">
        <v>0</v>
      </c>
    </row>
    <row r="19" spans="1:27" s="193" customFormat="1" ht="54" x14ac:dyDescent="0.3">
      <c r="A19" s="188">
        <v>38</v>
      </c>
      <c r="B19" s="188" t="s">
        <v>60</v>
      </c>
      <c r="C19" s="188" t="s">
        <v>61</v>
      </c>
      <c r="D19" s="188" t="s">
        <v>62</v>
      </c>
      <c r="E19" s="188" t="s">
        <v>63</v>
      </c>
      <c r="F19" s="194">
        <v>183.12</v>
      </c>
      <c r="G19" s="188">
        <v>280</v>
      </c>
      <c r="H19" s="188"/>
      <c r="I19" s="191">
        <f>F19*G19</f>
        <v>51273.599999999999</v>
      </c>
      <c r="J19" s="191"/>
      <c r="K19" s="188"/>
      <c r="L19" s="192"/>
      <c r="M19" s="5">
        <v>38</v>
      </c>
      <c r="N19" s="7" t="s">
        <v>60</v>
      </c>
      <c r="O19" s="7" t="s">
        <v>61</v>
      </c>
      <c r="P19" s="7" t="s">
        <v>62</v>
      </c>
      <c r="Q19" s="7" t="s">
        <v>63</v>
      </c>
      <c r="R19" s="12">
        <v>183.12</v>
      </c>
      <c r="S19" s="9"/>
      <c r="T19" s="9">
        <v>280</v>
      </c>
      <c r="U19" s="10">
        <f t="shared" si="1"/>
        <v>0</v>
      </c>
      <c r="V19" s="9"/>
      <c r="W19" s="11"/>
      <c r="X19" s="157">
        <v>56</v>
      </c>
      <c r="Y19" s="157">
        <v>10248</v>
      </c>
      <c r="Z19" s="157">
        <v>84</v>
      </c>
      <c r="AA19" s="157">
        <v>15372</v>
      </c>
    </row>
    <row r="20" spans="1:27" s="193" customFormat="1" ht="36" x14ac:dyDescent="0.3">
      <c r="A20" s="188">
        <v>40</v>
      </c>
      <c r="B20" s="188" t="s">
        <v>64</v>
      </c>
      <c r="C20" s="188" t="s">
        <v>65</v>
      </c>
      <c r="D20" s="188" t="s">
        <v>66</v>
      </c>
      <c r="E20" s="188" t="s">
        <v>67</v>
      </c>
      <c r="F20" s="190">
        <v>10.98</v>
      </c>
      <c r="G20" s="188">
        <v>5000</v>
      </c>
      <c r="H20" s="188">
        <v>4000</v>
      </c>
      <c r="I20" s="191">
        <f t="shared" si="0"/>
        <v>54900</v>
      </c>
      <c r="J20" s="191"/>
      <c r="K20" s="188"/>
      <c r="L20" s="192"/>
      <c r="M20" s="5">
        <v>40</v>
      </c>
      <c r="N20" s="7" t="s">
        <v>64</v>
      </c>
      <c r="O20" s="7" t="s">
        <v>65</v>
      </c>
      <c r="P20" s="7" t="s">
        <v>66</v>
      </c>
      <c r="Q20" s="7" t="s">
        <v>67</v>
      </c>
      <c r="R20" s="8">
        <v>10.98</v>
      </c>
      <c r="S20" s="9">
        <v>5000</v>
      </c>
      <c r="T20" s="9">
        <v>5000</v>
      </c>
      <c r="U20" s="10">
        <f t="shared" si="1"/>
        <v>54900</v>
      </c>
      <c r="V20" s="9"/>
      <c r="W20" s="11"/>
      <c r="X20" s="157">
        <v>5800</v>
      </c>
      <c r="Y20" s="157">
        <v>57732</v>
      </c>
      <c r="Z20" s="157">
        <v>1100</v>
      </c>
      <c r="AA20" s="157">
        <v>10960</v>
      </c>
    </row>
    <row r="21" spans="1:27" s="196" customFormat="1" ht="90" x14ac:dyDescent="0.3">
      <c r="A21" s="188">
        <v>42</v>
      </c>
      <c r="B21" s="188" t="s">
        <v>68</v>
      </c>
      <c r="C21" s="188" t="s">
        <v>69</v>
      </c>
      <c r="D21" s="188" t="s">
        <v>70</v>
      </c>
      <c r="E21" s="188" t="s">
        <v>71</v>
      </c>
      <c r="F21" s="194">
        <v>136.37</v>
      </c>
      <c r="G21" s="188">
        <v>100</v>
      </c>
      <c r="H21" s="229"/>
      <c r="I21" s="191">
        <f t="shared" si="0"/>
        <v>13637</v>
      </c>
      <c r="J21" s="191"/>
      <c r="K21" s="188"/>
      <c r="L21" s="192"/>
      <c r="M21" s="5">
        <v>42</v>
      </c>
      <c r="N21" s="7" t="s">
        <v>68</v>
      </c>
      <c r="O21" s="7" t="s">
        <v>69</v>
      </c>
      <c r="P21" s="7" t="s">
        <v>70</v>
      </c>
      <c r="Q21" s="7" t="s">
        <v>71</v>
      </c>
      <c r="R21" s="12">
        <v>136.37</v>
      </c>
      <c r="S21" s="161">
        <v>100</v>
      </c>
      <c r="T21" s="9">
        <v>100</v>
      </c>
      <c r="U21" s="10">
        <f t="shared" si="1"/>
        <v>13637</v>
      </c>
      <c r="V21" s="9"/>
      <c r="W21" s="11"/>
      <c r="X21" s="157">
        <v>0</v>
      </c>
      <c r="Y21" s="157">
        <v>0</v>
      </c>
      <c r="Z21" s="157">
        <v>0</v>
      </c>
      <c r="AA21" s="157">
        <v>0</v>
      </c>
    </row>
    <row r="22" spans="1:27" s="193" customFormat="1" ht="36" x14ac:dyDescent="0.3">
      <c r="A22" s="188">
        <v>45</v>
      </c>
      <c r="B22" s="188" t="s">
        <v>72</v>
      </c>
      <c r="C22" s="188" t="s">
        <v>73</v>
      </c>
      <c r="D22" s="188" t="s">
        <v>74</v>
      </c>
      <c r="E22" s="188" t="s">
        <v>75</v>
      </c>
      <c r="F22" s="190">
        <v>392.45</v>
      </c>
      <c r="G22" s="188">
        <v>2300</v>
      </c>
      <c r="H22" s="188">
        <v>400</v>
      </c>
      <c r="I22" s="191">
        <f t="shared" si="0"/>
        <v>902635</v>
      </c>
      <c r="J22" s="191"/>
      <c r="K22" s="188"/>
      <c r="L22" s="192"/>
      <c r="M22" s="5">
        <v>45</v>
      </c>
      <c r="N22" s="7" t="s">
        <v>72</v>
      </c>
      <c r="O22" s="7" t="s">
        <v>73</v>
      </c>
      <c r="P22" s="7" t="s">
        <v>74</v>
      </c>
      <c r="Q22" s="7" t="s">
        <v>75</v>
      </c>
      <c r="R22" s="8">
        <v>392.45</v>
      </c>
      <c r="S22" s="9">
        <v>400</v>
      </c>
      <c r="T22" s="9">
        <v>2300</v>
      </c>
      <c r="U22" s="10">
        <f t="shared" si="1"/>
        <v>156980</v>
      </c>
      <c r="V22" s="9"/>
      <c r="W22" s="11"/>
      <c r="X22" s="157">
        <v>410</v>
      </c>
      <c r="Y22" s="157">
        <v>149437</v>
      </c>
      <c r="Z22" s="157">
        <v>60</v>
      </c>
      <c r="AA22" s="157">
        <v>20610</v>
      </c>
    </row>
    <row r="23" spans="1:27" s="193" customFormat="1" ht="36" x14ac:dyDescent="0.3">
      <c r="A23" s="188">
        <v>51</v>
      </c>
      <c r="B23" s="188" t="s">
        <v>76</v>
      </c>
      <c r="C23" s="188" t="s">
        <v>77</v>
      </c>
      <c r="D23" s="188" t="s">
        <v>78</v>
      </c>
      <c r="E23" s="188" t="s">
        <v>79</v>
      </c>
      <c r="F23" s="194">
        <v>149.84</v>
      </c>
      <c r="G23" s="188">
        <v>80</v>
      </c>
      <c r="H23" s="188"/>
      <c r="I23" s="191">
        <f t="shared" si="0"/>
        <v>11987.2</v>
      </c>
      <c r="J23" s="191"/>
      <c r="K23" s="188"/>
      <c r="L23" s="192"/>
      <c r="M23" s="5">
        <v>51</v>
      </c>
      <c r="N23" s="7" t="s">
        <v>76</v>
      </c>
      <c r="O23" s="7" t="s">
        <v>77</v>
      </c>
      <c r="P23" s="7" t="s">
        <v>78</v>
      </c>
      <c r="Q23" s="7" t="s">
        <v>79</v>
      </c>
      <c r="R23" s="12">
        <v>149.84</v>
      </c>
      <c r="S23" s="9">
        <v>80</v>
      </c>
      <c r="T23" s="9">
        <v>80</v>
      </c>
      <c r="U23" s="10">
        <f t="shared" si="1"/>
        <v>11987.2</v>
      </c>
      <c r="V23" s="9"/>
      <c r="W23" s="11"/>
      <c r="X23" s="157">
        <v>170</v>
      </c>
      <c r="Y23" s="157">
        <v>25330</v>
      </c>
      <c r="Z23" s="157">
        <v>30</v>
      </c>
      <c r="AA23" s="157">
        <v>4470</v>
      </c>
    </row>
    <row r="24" spans="1:27" s="193" customFormat="1" ht="36" x14ac:dyDescent="0.3">
      <c r="A24" s="188">
        <v>52</v>
      </c>
      <c r="B24" s="188" t="s">
        <v>76</v>
      </c>
      <c r="C24" s="188" t="s">
        <v>77</v>
      </c>
      <c r="D24" s="188" t="s">
        <v>80</v>
      </c>
      <c r="E24" s="188" t="s">
        <v>79</v>
      </c>
      <c r="F24" s="194">
        <v>194.25</v>
      </c>
      <c r="G24" s="188">
        <v>100</v>
      </c>
      <c r="H24" s="188"/>
      <c r="I24" s="191">
        <f t="shared" si="0"/>
        <v>19425</v>
      </c>
      <c r="J24" s="191"/>
      <c r="K24" s="188"/>
      <c r="L24" s="192"/>
      <c r="M24" s="5">
        <v>52</v>
      </c>
      <c r="N24" s="7" t="s">
        <v>76</v>
      </c>
      <c r="O24" s="7" t="s">
        <v>77</v>
      </c>
      <c r="P24" s="7" t="s">
        <v>80</v>
      </c>
      <c r="Q24" s="7" t="s">
        <v>79</v>
      </c>
      <c r="R24" s="12">
        <v>194.25</v>
      </c>
      <c r="S24" s="161">
        <v>100</v>
      </c>
      <c r="T24" s="9">
        <v>100</v>
      </c>
      <c r="U24" s="10">
        <f t="shared" si="1"/>
        <v>19425</v>
      </c>
      <c r="V24" s="9"/>
      <c r="W24" s="11"/>
      <c r="X24" s="157">
        <v>0</v>
      </c>
      <c r="Y24" s="157">
        <v>0</v>
      </c>
      <c r="Z24" s="157">
        <v>0</v>
      </c>
      <c r="AA24" s="157">
        <v>0</v>
      </c>
    </row>
    <row r="25" spans="1:27" s="193" customFormat="1" ht="36" x14ac:dyDescent="0.3">
      <c r="A25" s="188">
        <v>53</v>
      </c>
      <c r="B25" s="188" t="s">
        <v>76</v>
      </c>
      <c r="C25" s="188" t="s">
        <v>77</v>
      </c>
      <c r="D25" s="188" t="s">
        <v>81</v>
      </c>
      <c r="E25" s="188" t="s">
        <v>82</v>
      </c>
      <c r="F25" s="194">
        <v>119.34</v>
      </c>
      <c r="G25" s="188">
        <v>6000</v>
      </c>
      <c r="H25" s="188"/>
      <c r="I25" s="191">
        <f t="shared" si="0"/>
        <v>716040</v>
      </c>
      <c r="J25" s="191"/>
      <c r="K25" s="188"/>
      <c r="L25" s="192"/>
      <c r="M25" s="5">
        <v>53</v>
      </c>
      <c r="N25" s="7" t="s">
        <v>76</v>
      </c>
      <c r="O25" s="7" t="s">
        <v>77</v>
      </c>
      <c r="P25" s="7" t="s">
        <v>81</v>
      </c>
      <c r="Q25" s="7" t="s">
        <v>82</v>
      </c>
      <c r="R25" s="12">
        <v>119.34</v>
      </c>
      <c r="S25" s="161">
        <v>6000</v>
      </c>
      <c r="T25" s="9">
        <v>6000</v>
      </c>
      <c r="U25" s="10">
        <f t="shared" si="1"/>
        <v>716040</v>
      </c>
      <c r="V25" s="9"/>
      <c r="W25" s="11"/>
      <c r="X25" s="157">
        <v>0</v>
      </c>
      <c r="Y25" s="157">
        <v>0</v>
      </c>
      <c r="Z25" s="157">
        <v>0</v>
      </c>
      <c r="AA25" s="157">
        <v>0</v>
      </c>
    </row>
    <row r="26" spans="1:27" s="193" customFormat="1" ht="72" x14ac:dyDescent="0.3">
      <c r="A26" s="188">
        <v>55</v>
      </c>
      <c r="B26" s="188" t="s">
        <v>83</v>
      </c>
      <c r="C26" s="188" t="s">
        <v>84</v>
      </c>
      <c r="D26" s="188" t="s">
        <v>85</v>
      </c>
      <c r="E26" s="188" t="s">
        <v>86</v>
      </c>
      <c r="F26" s="190">
        <v>84.72</v>
      </c>
      <c r="G26" s="188">
        <v>4000</v>
      </c>
      <c r="H26" s="188"/>
      <c r="I26" s="191">
        <f t="shared" si="0"/>
        <v>338880</v>
      </c>
      <c r="J26" s="191"/>
      <c r="K26" s="188"/>
      <c r="L26" s="192"/>
      <c r="M26" s="5">
        <v>55</v>
      </c>
      <c r="N26" s="7" t="s">
        <v>83</v>
      </c>
      <c r="O26" s="7" t="s">
        <v>84</v>
      </c>
      <c r="P26" s="7" t="s">
        <v>85</v>
      </c>
      <c r="Q26" s="7" t="s">
        <v>86</v>
      </c>
      <c r="R26" s="8">
        <v>84.72</v>
      </c>
      <c r="S26" s="161">
        <v>6000</v>
      </c>
      <c r="T26" s="9">
        <v>6000</v>
      </c>
      <c r="U26" s="10">
        <f t="shared" si="1"/>
        <v>508320</v>
      </c>
      <c r="V26" s="9"/>
      <c r="W26" s="11"/>
      <c r="X26" s="157">
        <v>0</v>
      </c>
      <c r="Y26" s="157">
        <v>0</v>
      </c>
      <c r="Z26" s="157">
        <v>0</v>
      </c>
      <c r="AA26" s="157">
        <v>0</v>
      </c>
    </row>
    <row r="27" spans="1:27" s="193" customFormat="1" ht="36" x14ac:dyDescent="0.3">
      <c r="A27" s="188">
        <v>56</v>
      </c>
      <c r="B27" s="188" t="s">
        <v>87</v>
      </c>
      <c r="C27" s="188" t="s">
        <v>88</v>
      </c>
      <c r="D27" s="188" t="s">
        <v>89</v>
      </c>
      <c r="E27" s="188" t="s">
        <v>90</v>
      </c>
      <c r="F27" s="194">
        <v>24.4</v>
      </c>
      <c r="G27" s="188">
        <v>200</v>
      </c>
      <c r="H27" s="188"/>
      <c r="I27" s="191">
        <f t="shared" si="0"/>
        <v>4880</v>
      </c>
      <c r="J27" s="191"/>
      <c r="K27" s="188"/>
      <c r="L27" s="192"/>
      <c r="M27" s="5">
        <v>56</v>
      </c>
      <c r="N27" s="7" t="s">
        <v>87</v>
      </c>
      <c r="O27" s="7" t="s">
        <v>88</v>
      </c>
      <c r="P27" s="7" t="s">
        <v>89</v>
      </c>
      <c r="Q27" s="7" t="s">
        <v>90</v>
      </c>
      <c r="R27" s="12">
        <v>24.4</v>
      </c>
      <c r="S27" s="161">
        <v>200</v>
      </c>
      <c r="T27" s="9">
        <v>200</v>
      </c>
      <c r="U27" s="10">
        <f t="shared" si="1"/>
        <v>4880</v>
      </c>
      <c r="V27" s="9"/>
      <c r="W27" s="11"/>
      <c r="X27" s="157">
        <v>0</v>
      </c>
      <c r="Y27" s="157">
        <v>0</v>
      </c>
      <c r="Z27" s="157">
        <v>0</v>
      </c>
      <c r="AA27" s="157">
        <v>0</v>
      </c>
    </row>
    <row r="28" spans="1:27" s="193" customFormat="1" ht="90" x14ac:dyDescent="0.3">
      <c r="A28" s="188">
        <v>58</v>
      </c>
      <c r="B28" s="188" t="s">
        <v>91</v>
      </c>
      <c r="C28" s="188" t="s">
        <v>92</v>
      </c>
      <c r="D28" s="188" t="s">
        <v>93</v>
      </c>
      <c r="E28" s="188" t="s">
        <v>94</v>
      </c>
      <c r="F28" s="194">
        <v>51.94</v>
      </c>
      <c r="G28" s="188">
        <v>200</v>
      </c>
      <c r="H28" s="188"/>
      <c r="I28" s="191">
        <f t="shared" si="0"/>
        <v>10388</v>
      </c>
      <c r="J28" s="191"/>
      <c r="K28" s="188"/>
      <c r="L28" s="192"/>
      <c r="M28" s="5">
        <v>58</v>
      </c>
      <c r="N28" s="7" t="s">
        <v>91</v>
      </c>
      <c r="O28" s="7" t="s">
        <v>92</v>
      </c>
      <c r="P28" s="7" t="s">
        <v>93</v>
      </c>
      <c r="Q28" s="7" t="s">
        <v>94</v>
      </c>
      <c r="R28" s="12">
        <v>51.94</v>
      </c>
      <c r="S28" s="161">
        <v>200</v>
      </c>
      <c r="T28" s="9">
        <v>200</v>
      </c>
      <c r="U28" s="10">
        <f t="shared" si="1"/>
        <v>10388</v>
      </c>
      <c r="V28" s="9"/>
      <c r="W28" s="11"/>
      <c r="X28" s="157">
        <v>0</v>
      </c>
      <c r="Y28" s="157">
        <v>0</v>
      </c>
      <c r="Z28" s="157">
        <v>0</v>
      </c>
      <c r="AA28" s="157">
        <v>0</v>
      </c>
    </row>
    <row r="29" spans="1:27" s="193" customFormat="1" ht="36" x14ac:dyDescent="0.3">
      <c r="A29" s="188">
        <v>59</v>
      </c>
      <c r="B29" s="188" t="s">
        <v>95</v>
      </c>
      <c r="C29" s="188" t="s">
        <v>96</v>
      </c>
      <c r="D29" s="188" t="s">
        <v>97</v>
      </c>
      <c r="E29" s="188" t="s">
        <v>98</v>
      </c>
      <c r="F29" s="194">
        <v>211.83</v>
      </c>
      <c r="G29" s="188">
        <v>20</v>
      </c>
      <c r="H29" s="188"/>
      <c r="I29" s="191">
        <f t="shared" si="0"/>
        <v>4236.6000000000004</v>
      </c>
      <c r="J29" s="191"/>
      <c r="K29" s="188"/>
      <c r="L29" s="192"/>
      <c r="M29" s="5">
        <v>59</v>
      </c>
      <c r="N29" s="7" t="s">
        <v>95</v>
      </c>
      <c r="O29" s="7" t="s">
        <v>96</v>
      </c>
      <c r="P29" s="6" t="s">
        <v>97</v>
      </c>
      <c r="Q29" s="7" t="s">
        <v>98</v>
      </c>
      <c r="R29" s="12">
        <v>211.83</v>
      </c>
      <c r="S29" s="161">
        <v>50</v>
      </c>
      <c r="T29" s="9">
        <v>50</v>
      </c>
      <c r="U29" s="10">
        <f t="shared" si="1"/>
        <v>10591.5</v>
      </c>
      <c r="V29" s="9"/>
      <c r="W29" s="11"/>
      <c r="X29" s="157">
        <v>0</v>
      </c>
      <c r="Y29" s="157">
        <v>0</v>
      </c>
      <c r="Z29" s="157">
        <v>0</v>
      </c>
      <c r="AA29" s="157">
        <v>0</v>
      </c>
    </row>
    <row r="30" spans="1:27" s="193" customFormat="1" ht="36" x14ac:dyDescent="0.3">
      <c r="A30" s="188">
        <v>62</v>
      </c>
      <c r="B30" s="188" t="s">
        <v>102</v>
      </c>
      <c r="C30" s="188" t="s">
        <v>103</v>
      </c>
      <c r="D30" s="188" t="s">
        <v>104</v>
      </c>
      <c r="E30" s="188" t="s">
        <v>105</v>
      </c>
      <c r="F30" s="194">
        <v>169.06</v>
      </c>
      <c r="G30" s="188">
        <v>60</v>
      </c>
      <c r="H30" s="188"/>
      <c r="I30" s="191">
        <f t="shared" si="0"/>
        <v>10143.6</v>
      </c>
      <c r="J30" s="191"/>
      <c r="K30" s="188"/>
      <c r="L30" s="192"/>
      <c r="M30" s="5">
        <v>62</v>
      </c>
      <c r="N30" s="7" t="s">
        <v>102</v>
      </c>
      <c r="O30" s="7" t="s">
        <v>103</v>
      </c>
      <c r="P30" s="7" t="s">
        <v>104</v>
      </c>
      <c r="Q30" s="7" t="s">
        <v>105</v>
      </c>
      <c r="R30" s="12">
        <v>169.06</v>
      </c>
      <c r="S30" s="161">
        <v>60</v>
      </c>
      <c r="T30" s="9">
        <v>60</v>
      </c>
      <c r="U30" s="10">
        <f t="shared" si="1"/>
        <v>10143.6</v>
      </c>
      <c r="V30" s="9"/>
      <c r="W30" s="11"/>
      <c r="X30" s="157">
        <v>0</v>
      </c>
      <c r="Y30" s="157">
        <v>0</v>
      </c>
      <c r="Z30" s="157">
        <v>0</v>
      </c>
      <c r="AA30" s="157">
        <v>0</v>
      </c>
    </row>
    <row r="31" spans="1:27" s="193" customFormat="1" ht="72" x14ac:dyDescent="0.3">
      <c r="A31" s="188">
        <v>65</v>
      </c>
      <c r="B31" s="188" t="s">
        <v>106</v>
      </c>
      <c r="C31" s="188" t="s">
        <v>107</v>
      </c>
      <c r="D31" s="188" t="s">
        <v>108</v>
      </c>
      <c r="E31" s="188" t="s">
        <v>109</v>
      </c>
      <c r="F31" s="190">
        <v>434.29</v>
      </c>
      <c r="G31" s="188">
        <v>500</v>
      </c>
      <c r="H31" s="188"/>
      <c r="I31" s="191">
        <f t="shared" si="0"/>
        <v>217145</v>
      </c>
      <c r="J31" s="191"/>
      <c r="K31" s="188"/>
      <c r="L31" s="192"/>
      <c r="M31" s="5">
        <v>65</v>
      </c>
      <c r="N31" s="7" t="s">
        <v>106</v>
      </c>
      <c r="O31" s="7" t="s">
        <v>107</v>
      </c>
      <c r="P31" s="7" t="s">
        <v>108</v>
      </c>
      <c r="Q31" s="7" t="s">
        <v>109</v>
      </c>
      <c r="R31" s="8">
        <v>434.29</v>
      </c>
      <c r="S31" s="161">
        <v>500</v>
      </c>
      <c r="T31" s="9">
        <v>500</v>
      </c>
      <c r="U31" s="10">
        <f t="shared" si="1"/>
        <v>217145</v>
      </c>
      <c r="V31" s="9"/>
      <c r="W31" s="11"/>
      <c r="X31" s="157">
        <v>0</v>
      </c>
      <c r="Y31" s="157">
        <v>0</v>
      </c>
      <c r="Z31" s="157">
        <v>0</v>
      </c>
      <c r="AA31" s="157">
        <v>0</v>
      </c>
    </row>
    <row r="32" spans="1:27" s="193" customFormat="1" ht="36" x14ac:dyDescent="0.3">
      <c r="A32" s="188">
        <v>87</v>
      </c>
      <c r="B32" s="188" t="s">
        <v>114</v>
      </c>
      <c r="C32" s="188" t="s">
        <v>115</v>
      </c>
      <c r="D32" s="188" t="s">
        <v>116</v>
      </c>
      <c r="E32" s="188" t="s">
        <v>117</v>
      </c>
      <c r="F32" s="190">
        <v>69.09</v>
      </c>
      <c r="G32" s="188">
        <v>100</v>
      </c>
      <c r="H32" s="188"/>
      <c r="I32" s="191">
        <f t="shared" si="0"/>
        <v>6909</v>
      </c>
      <c r="J32" s="191"/>
      <c r="K32" s="188"/>
      <c r="L32" s="192"/>
      <c r="M32" s="5">
        <v>87</v>
      </c>
      <c r="N32" s="7" t="s">
        <v>114</v>
      </c>
      <c r="O32" s="7" t="s">
        <v>115</v>
      </c>
      <c r="P32" s="7" t="s">
        <v>116</v>
      </c>
      <c r="Q32" s="7" t="s">
        <v>117</v>
      </c>
      <c r="R32" s="8">
        <v>69.09</v>
      </c>
      <c r="S32" s="161">
        <v>200</v>
      </c>
      <c r="T32" s="9">
        <v>200</v>
      </c>
      <c r="U32" s="10">
        <f t="shared" si="1"/>
        <v>13818</v>
      </c>
      <c r="V32" s="9"/>
      <c r="W32" s="11"/>
      <c r="X32" s="157">
        <v>0</v>
      </c>
      <c r="Y32" s="157">
        <v>0</v>
      </c>
      <c r="Z32" s="157">
        <v>0</v>
      </c>
      <c r="AA32" s="157">
        <v>0</v>
      </c>
    </row>
    <row r="33" spans="1:27" s="193" customFormat="1" ht="36" x14ac:dyDescent="0.3">
      <c r="A33" s="188">
        <v>88</v>
      </c>
      <c r="B33" s="188" t="s">
        <v>118</v>
      </c>
      <c r="C33" s="188" t="s">
        <v>119</v>
      </c>
      <c r="D33" s="188" t="s">
        <v>120</v>
      </c>
      <c r="E33" s="188" t="s">
        <v>121</v>
      </c>
      <c r="F33" s="194">
        <v>8.07</v>
      </c>
      <c r="G33" s="188">
        <v>5000</v>
      </c>
      <c r="H33" s="188">
        <v>3000</v>
      </c>
      <c r="I33" s="191">
        <f t="shared" si="0"/>
        <v>40350</v>
      </c>
      <c r="J33" s="191"/>
      <c r="K33" s="188"/>
      <c r="L33" s="192"/>
      <c r="M33" s="5">
        <v>88</v>
      </c>
      <c r="N33" s="7" t="s">
        <v>118</v>
      </c>
      <c r="O33" s="7" t="s">
        <v>119</v>
      </c>
      <c r="P33" s="7" t="s">
        <v>120</v>
      </c>
      <c r="Q33" s="7" t="s">
        <v>121</v>
      </c>
      <c r="R33" s="12">
        <v>8.07</v>
      </c>
      <c r="S33" s="161">
        <v>5000</v>
      </c>
      <c r="T33" s="9">
        <v>5000</v>
      </c>
      <c r="U33" s="10">
        <f t="shared" si="1"/>
        <v>40350</v>
      </c>
      <c r="V33" s="9"/>
      <c r="W33" s="11"/>
      <c r="X33" s="157">
        <v>3052</v>
      </c>
      <c r="Y33" s="157">
        <v>137648</v>
      </c>
      <c r="Z33" s="157">
        <v>56</v>
      </c>
      <c r="AA33" s="157">
        <v>2464</v>
      </c>
    </row>
    <row r="34" spans="1:27" s="193" customFormat="1" ht="36" x14ac:dyDescent="0.3">
      <c r="A34" s="188">
        <v>89</v>
      </c>
      <c r="B34" s="188" t="s">
        <v>118</v>
      </c>
      <c r="C34" s="188" t="s">
        <v>122</v>
      </c>
      <c r="D34" s="188" t="s">
        <v>123</v>
      </c>
      <c r="E34" s="188" t="s">
        <v>124</v>
      </c>
      <c r="F34" s="194">
        <v>16.43</v>
      </c>
      <c r="G34" s="188">
        <v>3020</v>
      </c>
      <c r="H34" s="229"/>
      <c r="I34" s="191">
        <f t="shared" si="0"/>
        <v>49618.6</v>
      </c>
      <c r="J34" s="191"/>
      <c r="K34" s="188"/>
      <c r="L34" s="192"/>
      <c r="M34" s="5">
        <v>89</v>
      </c>
      <c r="N34" s="7" t="s">
        <v>118</v>
      </c>
      <c r="O34" s="7" t="s">
        <v>122</v>
      </c>
      <c r="P34" s="7" t="s">
        <v>123</v>
      </c>
      <c r="Q34" s="7" t="s">
        <v>124</v>
      </c>
      <c r="R34" s="12">
        <v>16.43</v>
      </c>
      <c r="S34" s="9">
        <v>3020</v>
      </c>
      <c r="T34" s="9">
        <v>3020</v>
      </c>
      <c r="U34" s="10">
        <f t="shared" si="1"/>
        <v>49618.6</v>
      </c>
      <c r="V34" s="9"/>
      <c r="W34" s="11"/>
      <c r="X34" s="157"/>
      <c r="Y34" s="157"/>
      <c r="Z34" s="157"/>
      <c r="AA34" s="157"/>
    </row>
    <row r="35" spans="1:27" s="193" customFormat="1" ht="36" x14ac:dyDescent="0.3">
      <c r="A35" s="188">
        <v>97</v>
      </c>
      <c r="B35" s="188" t="s">
        <v>125</v>
      </c>
      <c r="C35" s="188" t="s">
        <v>126</v>
      </c>
      <c r="D35" s="188" t="s">
        <v>127</v>
      </c>
      <c r="E35" s="188" t="s">
        <v>128</v>
      </c>
      <c r="F35" s="194">
        <v>643.19000000000005</v>
      </c>
      <c r="G35" s="188">
        <v>10</v>
      </c>
      <c r="H35" s="188"/>
      <c r="I35" s="191">
        <f t="shared" si="0"/>
        <v>6431.9000000000005</v>
      </c>
      <c r="J35" s="191"/>
      <c r="K35" s="188"/>
      <c r="L35" s="192"/>
      <c r="M35" s="5">
        <v>97</v>
      </c>
      <c r="N35" s="7" t="s">
        <v>125</v>
      </c>
      <c r="O35" s="7" t="s">
        <v>126</v>
      </c>
      <c r="P35" s="7" t="s">
        <v>127</v>
      </c>
      <c r="Q35" s="7" t="s">
        <v>128</v>
      </c>
      <c r="R35" s="12">
        <v>643.19000000000005</v>
      </c>
      <c r="S35" s="161">
        <v>10</v>
      </c>
      <c r="T35" s="9">
        <v>10</v>
      </c>
      <c r="U35" s="10">
        <f t="shared" si="1"/>
        <v>6431.9000000000005</v>
      </c>
      <c r="V35" s="9"/>
      <c r="W35" s="11"/>
      <c r="X35" s="157"/>
      <c r="Y35" s="157"/>
      <c r="Z35" s="157"/>
      <c r="AA35" s="157"/>
    </row>
    <row r="36" spans="1:27" s="193" customFormat="1" ht="36" x14ac:dyDescent="0.3">
      <c r="A36" s="188">
        <v>98</v>
      </c>
      <c r="B36" s="188" t="s">
        <v>125</v>
      </c>
      <c r="C36" s="188" t="s">
        <v>129</v>
      </c>
      <c r="D36" s="188" t="s">
        <v>130</v>
      </c>
      <c r="E36" s="188" t="s">
        <v>131</v>
      </c>
      <c r="F36" s="194">
        <v>3272.25</v>
      </c>
      <c r="G36" s="188"/>
      <c r="H36" s="188"/>
      <c r="I36" s="191">
        <f t="shared" si="0"/>
        <v>0</v>
      </c>
      <c r="J36" s="191"/>
      <c r="K36" s="188"/>
      <c r="L36" s="192"/>
      <c r="M36" s="5">
        <v>98</v>
      </c>
      <c r="N36" s="7" t="s">
        <v>125</v>
      </c>
      <c r="O36" s="7" t="s">
        <v>129</v>
      </c>
      <c r="P36" s="7" t="s">
        <v>130</v>
      </c>
      <c r="Q36" s="7" t="s">
        <v>131</v>
      </c>
      <c r="R36" s="12">
        <v>3272.25</v>
      </c>
      <c r="S36" s="9">
        <v>20</v>
      </c>
      <c r="T36" s="9">
        <v>20</v>
      </c>
      <c r="U36" s="10">
        <f t="shared" si="1"/>
        <v>65445</v>
      </c>
      <c r="V36" s="9"/>
      <c r="W36" s="11"/>
      <c r="X36" s="157">
        <v>215</v>
      </c>
      <c r="Y36" s="157">
        <v>622597</v>
      </c>
      <c r="Z36" s="157">
        <v>46</v>
      </c>
      <c r="AA36" s="157">
        <v>133206.79999999999</v>
      </c>
    </row>
    <row r="37" spans="1:27" s="193" customFormat="1" ht="36" x14ac:dyDescent="0.3">
      <c r="A37" s="188">
        <v>103</v>
      </c>
      <c r="B37" s="188" t="s">
        <v>134</v>
      </c>
      <c r="C37" s="188" t="s">
        <v>135</v>
      </c>
      <c r="D37" s="188" t="s">
        <v>136</v>
      </c>
      <c r="E37" s="188" t="s">
        <v>137</v>
      </c>
      <c r="F37" s="190">
        <v>7.18</v>
      </c>
      <c r="G37" s="188">
        <v>500</v>
      </c>
      <c r="H37" s="188">
        <v>200</v>
      </c>
      <c r="I37" s="191">
        <f t="shared" si="0"/>
        <v>3590</v>
      </c>
      <c r="J37" s="191"/>
      <c r="K37" s="188"/>
      <c r="L37" s="192"/>
      <c r="M37" s="5">
        <v>103</v>
      </c>
      <c r="N37" s="6" t="s">
        <v>134</v>
      </c>
      <c r="O37" s="6" t="s">
        <v>135</v>
      </c>
      <c r="P37" s="6" t="s">
        <v>136</v>
      </c>
      <c r="Q37" s="6" t="s">
        <v>137</v>
      </c>
      <c r="R37" s="18">
        <v>7.18</v>
      </c>
      <c r="S37" s="19">
        <v>200</v>
      </c>
      <c r="T37" s="19">
        <v>500</v>
      </c>
      <c r="U37" s="10">
        <f t="shared" si="1"/>
        <v>1436</v>
      </c>
      <c r="V37" s="19"/>
      <c r="W37" s="20"/>
      <c r="X37" s="157">
        <v>200</v>
      </c>
      <c r="Y37" s="157">
        <v>1138</v>
      </c>
      <c r="Z37" s="157">
        <v>0</v>
      </c>
      <c r="AA37" s="157">
        <v>0</v>
      </c>
    </row>
    <row r="38" spans="1:27" s="193" customFormat="1" ht="36" x14ac:dyDescent="0.3">
      <c r="A38" s="188">
        <v>104</v>
      </c>
      <c r="B38" s="188" t="s">
        <v>134</v>
      </c>
      <c r="C38" s="188" t="s">
        <v>138</v>
      </c>
      <c r="D38" s="188" t="s">
        <v>139</v>
      </c>
      <c r="E38" s="188" t="s">
        <v>140</v>
      </c>
      <c r="F38" s="190">
        <v>6.38</v>
      </c>
      <c r="G38" s="188">
        <v>200</v>
      </c>
      <c r="H38" s="229"/>
      <c r="I38" s="191">
        <f t="shared" si="0"/>
        <v>1276</v>
      </c>
      <c r="J38" s="191"/>
      <c r="K38" s="188"/>
      <c r="L38" s="192"/>
      <c r="M38" s="5">
        <v>104</v>
      </c>
      <c r="N38" s="6" t="s">
        <v>134</v>
      </c>
      <c r="O38" s="6" t="s">
        <v>138</v>
      </c>
      <c r="P38" s="6" t="s">
        <v>139</v>
      </c>
      <c r="Q38" s="6" t="s">
        <v>140</v>
      </c>
      <c r="R38" s="18">
        <v>6.38</v>
      </c>
      <c r="S38" s="162">
        <v>200</v>
      </c>
      <c r="T38" s="19">
        <v>200</v>
      </c>
      <c r="U38" s="10">
        <f t="shared" si="1"/>
        <v>1276</v>
      </c>
      <c r="V38" s="19"/>
      <c r="W38" s="20"/>
      <c r="X38" s="157"/>
      <c r="Y38" s="157"/>
      <c r="Z38" s="157"/>
      <c r="AA38" s="157"/>
    </row>
    <row r="39" spans="1:27" s="193" customFormat="1" ht="54" x14ac:dyDescent="0.3">
      <c r="A39" s="188">
        <v>113</v>
      </c>
      <c r="B39" s="188" t="s">
        <v>145</v>
      </c>
      <c r="C39" s="197" t="s">
        <v>146</v>
      </c>
      <c r="D39" s="197" t="s">
        <v>147</v>
      </c>
      <c r="E39" s="197" t="s">
        <v>148</v>
      </c>
      <c r="F39" s="198">
        <v>108.49</v>
      </c>
      <c r="G39" s="197">
        <v>200</v>
      </c>
      <c r="H39" s="197"/>
      <c r="I39" s="191">
        <f t="shared" si="0"/>
        <v>21698</v>
      </c>
      <c r="J39" s="199"/>
      <c r="K39" s="197"/>
      <c r="L39" s="200"/>
      <c r="M39" s="5">
        <v>113</v>
      </c>
      <c r="N39" s="7" t="s">
        <v>145</v>
      </c>
      <c r="O39" s="21" t="s">
        <v>146</v>
      </c>
      <c r="P39" s="21" t="s">
        <v>147</v>
      </c>
      <c r="Q39" s="21" t="s">
        <v>148</v>
      </c>
      <c r="R39" s="22">
        <v>108.49</v>
      </c>
      <c r="S39" s="163">
        <v>200</v>
      </c>
      <c r="T39" s="23">
        <v>200</v>
      </c>
      <c r="U39" s="10">
        <f t="shared" si="1"/>
        <v>21698</v>
      </c>
      <c r="V39" s="23"/>
      <c r="W39" s="24"/>
      <c r="X39" s="157">
        <v>0</v>
      </c>
      <c r="Y39" s="157">
        <v>0</v>
      </c>
      <c r="Z39" s="157">
        <v>0</v>
      </c>
      <c r="AA39" s="157">
        <v>0</v>
      </c>
    </row>
    <row r="40" spans="1:27" s="193" customFormat="1" ht="36" x14ac:dyDescent="0.3">
      <c r="A40" s="188">
        <v>122</v>
      </c>
      <c r="B40" s="188" t="s">
        <v>153</v>
      </c>
      <c r="C40" s="188" t="s">
        <v>154</v>
      </c>
      <c r="D40" s="188" t="s">
        <v>155</v>
      </c>
      <c r="E40" s="188" t="s">
        <v>156</v>
      </c>
      <c r="F40" s="190">
        <v>972.2</v>
      </c>
      <c r="G40" s="188">
        <v>800</v>
      </c>
      <c r="H40" s="188"/>
      <c r="I40" s="191">
        <f t="shared" si="0"/>
        <v>777760</v>
      </c>
      <c r="J40" s="191"/>
      <c r="K40" s="188"/>
      <c r="L40" s="192"/>
      <c r="M40" s="5">
        <v>122</v>
      </c>
      <c r="N40" s="7" t="s">
        <v>153</v>
      </c>
      <c r="O40" s="7" t="s">
        <v>154</v>
      </c>
      <c r="P40" s="7" t="s">
        <v>155</v>
      </c>
      <c r="Q40" s="7" t="s">
        <v>156</v>
      </c>
      <c r="R40" s="8">
        <v>972.2</v>
      </c>
      <c r="S40" s="9">
        <v>1200</v>
      </c>
      <c r="T40" s="9">
        <v>1200</v>
      </c>
      <c r="U40" s="10">
        <f t="shared" si="1"/>
        <v>1166640</v>
      </c>
      <c r="V40" s="9"/>
      <c r="W40" s="11"/>
      <c r="X40" s="157">
        <v>1764</v>
      </c>
      <c r="Y40" s="157">
        <v>1711080</v>
      </c>
      <c r="Z40" s="157">
        <v>392</v>
      </c>
      <c r="AA40" s="157">
        <v>380240</v>
      </c>
    </row>
    <row r="41" spans="1:27" s="193" customFormat="1" ht="54" x14ac:dyDescent="0.3">
      <c r="A41" s="188">
        <v>123</v>
      </c>
      <c r="B41" s="188" t="s">
        <v>153</v>
      </c>
      <c r="C41" s="188" t="s">
        <v>154</v>
      </c>
      <c r="D41" s="188" t="s">
        <v>157</v>
      </c>
      <c r="E41" s="188" t="s">
        <v>158</v>
      </c>
      <c r="F41" s="190">
        <v>272.39</v>
      </c>
      <c r="G41" s="188">
        <v>3800</v>
      </c>
      <c r="H41" s="188"/>
      <c r="I41" s="191">
        <f t="shared" si="0"/>
        <v>1035082</v>
      </c>
      <c r="J41" s="191"/>
      <c r="K41" s="188"/>
      <c r="L41" s="192"/>
      <c r="M41" s="5">
        <v>123</v>
      </c>
      <c r="N41" s="7" t="s">
        <v>153</v>
      </c>
      <c r="O41" s="7" t="s">
        <v>154</v>
      </c>
      <c r="P41" s="7" t="s">
        <v>157</v>
      </c>
      <c r="Q41" s="7" t="s">
        <v>158</v>
      </c>
      <c r="R41" s="8">
        <v>272.39</v>
      </c>
      <c r="S41" s="9">
        <v>4800</v>
      </c>
      <c r="T41" s="9">
        <v>4800</v>
      </c>
      <c r="U41" s="10">
        <f t="shared" si="1"/>
        <v>1307472</v>
      </c>
      <c r="V41" s="9"/>
      <c r="W41" s="11"/>
      <c r="X41" s="157">
        <v>9150</v>
      </c>
      <c r="Y41" s="157">
        <v>2458837</v>
      </c>
      <c r="Z41" s="157">
        <v>350</v>
      </c>
      <c r="AA41" s="157">
        <v>95333</v>
      </c>
    </row>
    <row r="42" spans="1:27" s="193" customFormat="1" ht="54" x14ac:dyDescent="0.3">
      <c r="A42" s="188">
        <v>124</v>
      </c>
      <c r="B42" s="188" t="s">
        <v>153</v>
      </c>
      <c r="C42" s="188" t="s">
        <v>154</v>
      </c>
      <c r="D42" s="188" t="s">
        <v>159</v>
      </c>
      <c r="E42" s="188" t="s">
        <v>160</v>
      </c>
      <c r="F42" s="190">
        <v>888.86</v>
      </c>
      <c r="G42" s="188">
        <v>1200</v>
      </c>
      <c r="H42" s="188"/>
      <c r="I42" s="191">
        <f t="shared" si="0"/>
        <v>1066632</v>
      </c>
      <c r="J42" s="191"/>
      <c r="K42" s="188"/>
      <c r="L42" s="192"/>
      <c r="M42" s="5">
        <v>124</v>
      </c>
      <c r="N42" s="7" t="s">
        <v>153</v>
      </c>
      <c r="O42" s="7" t="s">
        <v>154</v>
      </c>
      <c r="P42" s="7" t="s">
        <v>159</v>
      </c>
      <c r="Q42" s="7" t="s">
        <v>160</v>
      </c>
      <c r="R42" s="8">
        <v>888.86</v>
      </c>
      <c r="S42" s="161">
        <v>1600</v>
      </c>
      <c r="T42" s="9">
        <v>1600</v>
      </c>
      <c r="U42" s="10">
        <f t="shared" si="1"/>
        <v>1422176</v>
      </c>
      <c r="V42" s="9"/>
      <c r="W42" s="11"/>
      <c r="X42" s="157"/>
      <c r="Y42" s="157"/>
      <c r="Z42" s="157"/>
      <c r="AA42" s="157"/>
    </row>
    <row r="43" spans="1:27" s="193" customFormat="1" ht="36" x14ac:dyDescent="0.3">
      <c r="A43" s="188">
        <v>125</v>
      </c>
      <c r="B43" s="188" t="s">
        <v>161</v>
      </c>
      <c r="C43" s="188" t="s">
        <v>162</v>
      </c>
      <c r="D43" s="188" t="s">
        <v>29</v>
      </c>
      <c r="E43" s="188" t="s">
        <v>163</v>
      </c>
      <c r="F43" s="194">
        <v>28.53</v>
      </c>
      <c r="G43" s="188">
        <v>1000</v>
      </c>
      <c r="H43" s="188"/>
      <c r="I43" s="191">
        <f t="shared" si="0"/>
        <v>28530</v>
      </c>
      <c r="J43" s="191"/>
      <c r="K43" s="188"/>
      <c r="L43" s="192"/>
      <c r="M43" s="5">
        <v>125</v>
      </c>
      <c r="N43" s="7" t="s">
        <v>161</v>
      </c>
      <c r="O43" s="7" t="s">
        <v>162</v>
      </c>
      <c r="P43" s="7" t="s">
        <v>29</v>
      </c>
      <c r="Q43" s="7" t="s">
        <v>163</v>
      </c>
      <c r="R43" s="12">
        <v>28.53</v>
      </c>
      <c r="S43" s="9">
        <v>1000</v>
      </c>
      <c r="T43" s="9">
        <v>1000</v>
      </c>
      <c r="U43" s="10">
        <f t="shared" si="1"/>
        <v>28530</v>
      </c>
      <c r="V43" s="9"/>
      <c r="W43" s="11"/>
      <c r="X43" s="157">
        <v>1750</v>
      </c>
      <c r="Y43" s="157">
        <v>43802.5</v>
      </c>
      <c r="Z43" s="157">
        <v>0</v>
      </c>
      <c r="AA43" s="157">
        <v>0</v>
      </c>
    </row>
    <row r="44" spans="1:27" s="201" customFormat="1" ht="36" x14ac:dyDescent="0.35">
      <c r="A44" s="188">
        <v>142</v>
      </c>
      <c r="B44" s="188" t="s">
        <v>168</v>
      </c>
      <c r="C44" s="188" t="s">
        <v>174</v>
      </c>
      <c r="D44" s="188" t="s">
        <v>175</v>
      </c>
      <c r="E44" s="188" t="s">
        <v>176</v>
      </c>
      <c r="F44" s="190">
        <v>289.8</v>
      </c>
      <c r="G44" s="188">
        <v>1500</v>
      </c>
      <c r="H44" s="188"/>
      <c r="I44" s="191">
        <f t="shared" si="0"/>
        <v>434700</v>
      </c>
      <c r="J44" s="188"/>
      <c r="K44" s="188"/>
      <c r="L44" s="192"/>
      <c r="M44" s="5">
        <v>142</v>
      </c>
      <c r="N44" s="7" t="s">
        <v>168</v>
      </c>
      <c r="O44" s="7" t="s">
        <v>174</v>
      </c>
      <c r="P44" s="6" t="s">
        <v>175</v>
      </c>
      <c r="Q44" s="7" t="s">
        <v>176</v>
      </c>
      <c r="R44" s="8">
        <v>289.8</v>
      </c>
      <c r="S44" s="9">
        <v>4000</v>
      </c>
      <c r="T44" s="9">
        <v>4000</v>
      </c>
      <c r="U44" s="10">
        <f t="shared" si="1"/>
        <v>1159200</v>
      </c>
      <c r="V44" s="9"/>
      <c r="W44" s="11"/>
      <c r="X44" s="158">
        <v>4700</v>
      </c>
      <c r="Y44" s="158">
        <v>1321499</v>
      </c>
      <c r="Z44" s="158">
        <v>700</v>
      </c>
      <c r="AA44" s="158">
        <v>196819</v>
      </c>
    </row>
    <row r="45" spans="1:27" s="202" customFormat="1" ht="36" x14ac:dyDescent="0.35">
      <c r="A45" s="188">
        <v>146</v>
      </c>
      <c r="B45" s="188" t="s">
        <v>177</v>
      </c>
      <c r="C45" s="188" t="s">
        <v>178</v>
      </c>
      <c r="D45" s="188" t="s">
        <v>179</v>
      </c>
      <c r="E45" s="188" t="s">
        <v>180</v>
      </c>
      <c r="F45" s="190">
        <v>85.82</v>
      </c>
      <c r="G45" s="188">
        <v>100</v>
      </c>
      <c r="H45" s="188"/>
      <c r="I45" s="191">
        <f t="shared" si="0"/>
        <v>8582</v>
      </c>
      <c r="J45" s="191"/>
      <c r="K45" s="188"/>
      <c r="L45" s="192"/>
      <c r="M45" s="5">
        <v>146</v>
      </c>
      <c r="N45" s="7" t="s">
        <v>177</v>
      </c>
      <c r="O45" s="7" t="s">
        <v>178</v>
      </c>
      <c r="P45" s="7" t="s">
        <v>179</v>
      </c>
      <c r="Q45" s="7" t="s">
        <v>180</v>
      </c>
      <c r="R45" s="8">
        <v>85.82</v>
      </c>
      <c r="S45" s="9">
        <v>100</v>
      </c>
      <c r="T45" s="9">
        <v>100</v>
      </c>
      <c r="U45" s="10">
        <f t="shared" si="1"/>
        <v>8582</v>
      </c>
      <c r="V45" s="9"/>
      <c r="W45" s="11"/>
      <c r="X45" s="158">
        <v>70</v>
      </c>
      <c r="Y45" s="158">
        <v>5250</v>
      </c>
      <c r="Z45" s="158">
        <v>0</v>
      </c>
      <c r="AA45" s="158">
        <v>0</v>
      </c>
    </row>
    <row r="46" spans="1:27" s="202" customFormat="1" ht="36" x14ac:dyDescent="0.35">
      <c r="A46" s="188">
        <v>147</v>
      </c>
      <c r="B46" s="188" t="s">
        <v>181</v>
      </c>
      <c r="C46" s="188" t="s">
        <v>182</v>
      </c>
      <c r="D46" s="188" t="s">
        <v>183</v>
      </c>
      <c r="E46" s="188" t="s">
        <v>184</v>
      </c>
      <c r="F46" s="194">
        <v>119.11</v>
      </c>
      <c r="G46" s="188">
        <v>20</v>
      </c>
      <c r="H46" s="188"/>
      <c r="I46" s="191">
        <f t="shared" si="0"/>
        <v>2382.1999999999998</v>
      </c>
      <c r="J46" s="191"/>
      <c r="K46" s="188"/>
      <c r="L46" s="192"/>
      <c r="M46" s="5">
        <v>147</v>
      </c>
      <c r="N46" s="7" t="s">
        <v>181</v>
      </c>
      <c r="O46" s="7" t="s">
        <v>182</v>
      </c>
      <c r="P46" s="7" t="s">
        <v>183</v>
      </c>
      <c r="Q46" s="7" t="s">
        <v>184</v>
      </c>
      <c r="R46" s="12">
        <v>119.11</v>
      </c>
      <c r="S46" s="9">
        <v>20</v>
      </c>
      <c r="T46" s="9">
        <v>20</v>
      </c>
      <c r="U46" s="10">
        <f t="shared" si="1"/>
        <v>2382.1999999999998</v>
      </c>
      <c r="V46" s="9"/>
      <c r="W46" s="11"/>
      <c r="X46" s="158">
        <v>832</v>
      </c>
      <c r="Y46" s="158">
        <v>350880</v>
      </c>
      <c r="Z46" s="158">
        <v>0</v>
      </c>
      <c r="AA46" s="158">
        <v>0</v>
      </c>
    </row>
    <row r="47" spans="1:27" s="202" customFormat="1" ht="36" x14ac:dyDescent="0.35">
      <c r="A47" s="188">
        <v>148</v>
      </c>
      <c r="B47" s="188" t="s">
        <v>181</v>
      </c>
      <c r="C47" s="188" t="s">
        <v>185</v>
      </c>
      <c r="D47" s="188" t="s">
        <v>186</v>
      </c>
      <c r="E47" s="188" t="s">
        <v>187</v>
      </c>
      <c r="F47" s="194">
        <v>105.76</v>
      </c>
      <c r="G47" s="188">
        <v>3000</v>
      </c>
      <c r="H47" s="188">
        <v>1000</v>
      </c>
      <c r="I47" s="191">
        <f t="shared" si="0"/>
        <v>317280</v>
      </c>
      <c r="J47" s="191"/>
      <c r="K47" s="188"/>
      <c r="L47" s="192"/>
      <c r="M47" s="5">
        <v>148</v>
      </c>
      <c r="N47" s="7" t="s">
        <v>181</v>
      </c>
      <c r="O47" s="7" t="s">
        <v>185</v>
      </c>
      <c r="P47" s="7" t="s">
        <v>186</v>
      </c>
      <c r="Q47" s="7" t="s">
        <v>187</v>
      </c>
      <c r="R47" s="12">
        <v>105.76</v>
      </c>
      <c r="S47" s="9">
        <v>1000</v>
      </c>
      <c r="T47" s="9">
        <v>3000</v>
      </c>
      <c r="U47" s="10">
        <f t="shared" si="1"/>
        <v>105760</v>
      </c>
      <c r="V47" s="9"/>
      <c r="W47" s="11"/>
      <c r="X47" s="158">
        <v>960</v>
      </c>
      <c r="Y47" s="158">
        <v>100800</v>
      </c>
      <c r="Z47" s="158">
        <v>40</v>
      </c>
      <c r="AA47" s="158">
        <v>4200</v>
      </c>
    </row>
    <row r="48" spans="1:27" s="193" customFormat="1" ht="36" x14ac:dyDescent="0.3">
      <c r="A48" s="188">
        <v>149</v>
      </c>
      <c r="B48" s="188" t="s">
        <v>181</v>
      </c>
      <c r="C48" s="188" t="s">
        <v>185</v>
      </c>
      <c r="D48" s="188" t="s">
        <v>188</v>
      </c>
      <c r="E48" s="188" t="s">
        <v>187</v>
      </c>
      <c r="F48" s="194">
        <v>132.07</v>
      </c>
      <c r="G48" s="188">
        <v>25000</v>
      </c>
      <c r="H48" s="188"/>
      <c r="I48" s="191">
        <f t="shared" si="0"/>
        <v>3301750</v>
      </c>
      <c r="J48" s="191"/>
      <c r="K48" s="188"/>
      <c r="L48" s="192"/>
      <c r="M48" s="5">
        <v>149</v>
      </c>
      <c r="N48" s="7" t="s">
        <v>181</v>
      </c>
      <c r="O48" s="7" t="s">
        <v>185</v>
      </c>
      <c r="P48" s="7" t="s">
        <v>188</v>
      </c>
      <c r="Q48" s="7" t="s">
        <v>187</v>
      </c>
      <c r="R48" s="12">
        <v>132.07</v>
      </c>
      <c r="S48" s="9">
        <v>25000</v>
      </c>
      <c r="T48" s="9">
        <v>25000</v>
      </c>
      <c r="U48" s="10">
        <f t="shared" si="1"/>
        <v>3301750</v>
      </c>
      <c r="V48" s="9"/>
      <c r="W48" s="11"/>
      <c r="X48" s="157">
        <v>45130</v>
      </c>
      <c r="Y48" s="157">
        <v>5829333.9100000001</v>
      </c>
      <c r="Z48" s="157">
        <v>2648</v>
      </c>
      <c r="AA48" s="157">
        <v>349536</v>
      </c>
    </row>
    <row r="49" spans="1:27" s="193" customFormat="1" ht="36" x14ac:dyDescent="0.3">
      <c r="A49" s="188">
        <v>150</v>
      </c>
      <c r="B49" s="188" t="s">
        <v>181</v>
      </c>
      <c r="C49" s="188" t="s">
        <v>185</v>
      </c>
      <c r="D49" s="188" t="s">
        <v>189</v>
      </c>
      <c r="E49" s="188" t="s">
        <v>190</v>
      </c>
      <c r="F49" s="194">
        <v>174.2</v>
      </c>
      <c r="G49" s="188">
        <v>2000</v>
      </c>
      <c r="H49" s="188"/>
      <c r="I49" s="191">
        <f t="shared" si="0"/>
        <v>348400</v>
      </c>
      <c r="J49" s="191"/>
      <c r="K49" s="188"/>
      <c r="L49" s="192"/>
      <c r="M49" s="5">
        <v>150</v>
      </c>
      <c r="N49" s="7" t="s">
        <v>181</v>
      </c>
      <c r="O49" s="7" t="s">
        <v>185</v>
      </c>
      <c r="P49" s="7" t="s">
        <v>189</v>
      </c>
      <c r="Q49" s="7" t="s">
        <v>190</v>
      </c>
      <c r="R49" s="12">
        <v>174.2</v>
      </c>
      <c r="S49" s="9">
        <v>800</v>
      </c>
      <c r="T49" s="9">
        <v>2000</v>
      </c>
      <c r="U49" s="10">
        <f t="shared" si="1"/>
        <v>139360</v>
      </c>
      <c r="V49" s="9"/>
      <c r="W49" s="11"/>
      <c r="X49" s="157">
        <v>750</v>
      </c>
      <c r="Y49" s="157">
        <v>127500</v>
      </c>
      <c r="Z49" s="157">
        <v>0</v>
      </c>
      <c r="AA49" s="157">
        <v>0</v>
      </c>
    </row>
    <row r="50" spans="1:27" s="193" customFormat="1" ht="36" x14ac:dyDescent="0.3">
      <c r="A50" s="188">
        <v>151</v>
      </c>
      <c r="B50" s="188" t="s">
        <v>181</v>
      </c>
      <c r="C50" s="188" t="s">
        <v>191</v>
      </c>
      <c r="D50" s="188" t="s">
        <v>183</v>
      </c>
      <c r="E50" s="188" t="s">
        <v>192</v>
      </c>
      <c r="F50" s="194">
        <v>116.84</v>
      </c>
      <c r="G50" s="188">
        <v>20</v>
      </c>
      <c r="H50" s="188"/>
      <c r="I50" s="191">
        <f t="shared" si="0"/>
        <v>2336.8000000000002</v>
      </c>
      <c r="J50" s="191"/>
      <c r="K50" s="188"/>
      <c r="L50" s="192"/>
      <c r="M50" s="5">
        <v>151</v>
      </c>
      <c r="N50" s="7" t="s">
        <v>181</v>
      </c>
      <c r="O50" s="7" t="s">
        <v>191</v>
      </c>
      <c r="P50" s="7" t="s">
        <v>183</v>
      </c>
      <c r="Q50" s="7" t="s">
        <v>192</v>
      </c>
      <c r="R50" s="12">
        <v>116.84</v>
      </c>
      <c r="S50" s="161">
        <v>20</v>
      </c>
      <c r="T50" s="9">
        <v>20</v>
      </c>
      <c r="U50" s="10">
        <f t="shared" si="1"/>
        <v>2336.8000000000002</v>
      </c>
      <c r="V50" s="9"/>
      <c r="W50" s="11"/>
      <c r="X50" s="157">
        <v>0</v>
      </c>
      <c r="Y50" s="157">
        <v>0</v>
      </c>
      <c r="Z50" s="157">
        <v>0</v>
      </c>
      <c r="AA50" s="157">
        <v>0</v>
      </c>
    </row>
    <row r="51" spans="1:27" s="193" customFormat="1" ht="36" x14ac:dyDescent="0.3">
      <c r="A51" s="188">
        <v>152</v>
      </c>
      <c r="B51" s="188" t="s">
        <v>181</v>
      </c>
      <c r="C51" s="188" t="s">
        <v>191</v>
      </c>
      <c r="D51" s="188" t="s">
        <v>193</v>
      </c>
      <c r="E51" s="188" t="s">
        <v>194</v>
      </c>
      <c r="F51" s="194">
        <v>170.4</v>
      </c>
      <c r="G51" s="188">
        <v>30</v>
      </c>
      <c r="H51" s="188"/>
      <c r="I51" s="191">
        <f t="shared" si="0"/>
        <v>5112</v>
      </c>
      <c r="J51" s="191"/>
      <c r="K51" s="188"/>
      <c r="L51" s="192"/>
      <c r="M51" s="5">
        <v>152</v>
      </c>
      <c r="N51" s="7" t="s">
        <v>181</v>
      </c>
      <c r="O51" s="7" t="s">
        <v>191</v>
      </c>
      <c r="P51" s="7" t="s">
        <v>193</v>
      </c>
      <c r="Q51" s="7" t="s">
        <v>194</v>
      </c>
      <c r="R51" s="12">
        <v>170.4</v>
      </c>
      <c r="S51" s="161">
        <v>30</v>
      </c>
      <c r="T51" s="9">
        <v>30</v>
      </c>
      <c r="U51" s="10">
        <f t="shared" si="1"/>
        <v>5112</v>
      </c>
      <c r="V51" s="9"/>
      <c r="W51" s="11"/>
      <c r="X51" s="157"/>
      <c r="Y51" s="157"/>
      <c r="Z51" s="157"/>
      <c r="AA51" s="157"/>
    </row>
    <row r="52" spans="1:27" s="193" customFormat="1" ht="36" x14ac:dyDescent="0.3">
      <c r="A52" s="188">
        <v>156</v>
      </c>
      <c r="B52" s="188" t="s">
        <v>203</v>
      </c>
      <c r="C52" s="188" t="s">
        <v>204</v>
      </c>
      <c r="D52" s="188" t="s">
        <v>205</v>
      </c>
      <c r="E52" s="188" t="s">
        <v>206</v>
      </c>
      <c r="F52" s="194">
        <v>8.35</v>
      </c>
      <c r="G52" s="188">
        <v>600</v>
      </c>
      <c r="H52" s="188"/>
      <c r="I52" s="191">
        <f t="shared" si="0"/>
        <v>5010</v>
      </c>
      <c r="J52" s="191"/>
      <c r="K52" s="188"/>
      <c r="L52" s="192"/>
      <c r="M52" s="5">
        <v>156</v>
      </c>
      <c r="N52" s="7" t="s">
        <v>203</v>
      </c>
      <c r="O52" s="7" t="s">
        <v>204</v>
      </c>
      <c r="P52" s="7" t="s">
        <v>205</v>
      </c>
      <c r="Q52" s="7" t="s">
        <v>206</v>
      </c>
      <c r="R52" s="12">
        <v>8.35</v>
      </c>
      <c r="S52" s="161">
        <v>600</v>
      </c>
      <c r="T52" s="9">
        <v>600</v>
      </c>
      <c r="U52" s="10">
        <f t="shared" si="1"/>
        <v>5010</v>
      </c>
      <c r="V52" s="9"/>
      <c r="W52" s="11"/>
      <c r="X52" s="157">
        <v>0</v>
      </c>
      <c r="Y52" s="157">
        <v>0</v>
      </c>
      <c r="Z52" s="157">
        <v>0</v>
      </c>
      <c r="AA52" s="157">
        <v>0</v>
      </c>
    </row>
    <row r="53" spans="1:27" s="193" customFormat="1" ht="36" x14ac:dyDescent="0.3">
      <c r="A53" s="188">
        <v>157</v>
      </c>
      <c r="B53" s="188" t="s">
        <v>203</v>
      </c>
      <c r="C53" s="188" t="s">
        <v>207</v>
      </c>
      <c r="D53" s="188" t="s">
        <v>208</v>
      </c>
      <c r="E53" s="188" t="s">
        <v>209</v>
      </c>
      <c r="F53" s="194">
        <v>2.1431999999999998</v>
      </c>
      <c r="G53" s="188">
        <v>1000</v>
      </c>
      <c r="H53" s="188">
        <v>350</v>
      </c>
      <c r="I53" s="191">
        <f t="shared" si="0"/>
        <v>2143.1999999999998</v>
      </c>
      <c r="J53" s="191"/>
      <c r="K53" s="188"/>
      <c r="L53" s="192"/>
      <c r="M53" s="5">
        <v>157</v>
      </c>
      <c r="N53" s="7" t="s">
        <v>203</v>
      </c>
      <c r="O53" s="7" t="s">
        <v>207</v>
      </c>
      <c r="P53" s="7" t="s">
        <v>208</v>
      </c>
      <c r="Q53" s="7" t="s">
        <v>209</v>
      </c>
      <c r="R53" s="12">
        <v>2.1431999999999998</v>
      </c>
      <c r="S53" s="9">
        <v>350</v>
      </c>
      <c r="T53" s="9">
        <v>1000</v>
      </c>
      <c r="U53" s="10">
        <f t="shared" si="1"/>
        <v>750.11999999999989</v>
      </c>
      <c r="V53" s="9"/>
      <c r="W53" s="11"/>
      <c r="X53" s="157">
        <v>350</v>
      </c>
      <c r="Y53" s="157">
        <v>734.5</v>
      </c>
      <c r="Z53" s="157">
        <v>0</v>
      </c>
      <c r="AA53" s="157">
        <v>0</v>
      </c>
    </row>
    <row r="54" spans="1:27" s="193" customFormat="1" ht="36" x14ac:dyDescent="0.3">
      <c r="A54" s="188">
        <v>158</v>
      </c>
      <c r="B54" s="188" t="s">
        <v>203</v>
      </c>
      <c r="C54" s="188" t="s">
        <v>210</v>
      </c>
      <c r="D54" s="188" t="s">
        <v>211</v>
      </c>
      <c r="E54" s="188" t="s">
        <v>212</v>
      </c>
      <c r="F54" s="194">
        <v>12.186599999999999</v>
      </c>
      <c r="G54" s="188">
        <v>300</v>
      </c>
      <c r="H54" s="188"/>
      <c r="I54" s="191">
        <f t="shared" si="0"/>
        <v>3655.9799999999996</v>
      </c>
      <c r="J54" s="191"/>
      <c r="K54" s="188"/>
      <c r="L54" s="192"/>
      <c r="M54" s="5">
        <v>158</v>
      </c>
      <c r="N54" s="7" t="s">
        <v>203</v>
      </c>
      <c r="O54" s="7" t="s">
        <v>210</v>
      </c>
      <c r="P54" s="7" t="s">
        <v>211</v>
      </c>
      <c r="Q54" s="7" t="s">
        <v>212</v>
      </c>
      <c r="R54" s="12">
        <v>12.186599999999999</v>
      </c>
      <c r="S54" s="9">
        <v>100</v>
      </c>
      <c r="T54" s="9">
        <v>300</v>
      </c>
      <c r="U54" s="10">
        <f t="shared" si="1"/>
        <v>1218.6599999999999</v>
      </c>
      <c r="V54" s="9"/>
      <c r="W54" s="11"/>
      <c r="X54" s="157">
        <v>120</v>
      </c>
      <c r="Y54" s="157">
        <v>1257.5999999999999</v>
      </c>
      <c r="Z54" s="157">
        <v>20</v>
      </c>
      <c r="AA54" s="157">
        <v>209.6</v>
      </c>
    </row>
    <row r="55" spans="1:27" s="193" customFormat="1" ht="72" x14ac:dyDescent="0.3">
      <c r="A55" s="188">
        <v>159</v>
      </c>
      <c r="B55" s="188" t="s">
        <v>213</v>
      </c>
      <c r="C55" s="188" t="s">
        <v>214</v>
      </c>
      <c r="D55" s="188" t="s">
        <v>215</v>
      </c>
      <c r="E55" s="188"/>
      <c r="F55" s="194">
        <v>407.43</v>
      </c>
      <c r="G55" s="188">
        <v>600</v>
      </c>
      <c r="H55" s="188"/>
      <c r="I55" s="191">
        <f t="shared" si="0"/>
        <v>244458</v>
      </c>
      <c r="J55" s="191"/>
      <c r="K55" s="188"/>
      <c r="L55" s="192"/>
      <c r="M55" s="5">
        <v>159</v>
      </c>
      <c r="N55" s="7" t="s">
        <v>213</v>
      </c>
      <c r="O55" s="7" t="s">
        <v>214</v>
      </c>
      <c r="P55" s="7" t="s">
        <v>215</v>
      </c>
      <c r="Q55" s="7"/>
      <c r="R55" s="12">
        <v>407.43</v>
      </c>
      <c r="S55" s="161">
        <v>800</v>
      </c>
      <c r="T55" s="9">
        <v>800</v>
      </c>
      <c r="U55" s="10">
        <f t="shared" si="1"/>
        <v>325944</v>
      </c>
      <c r="V55" s="9"/>
      <c r="W55" s="11"/>
      <c r="X55" s="157">
        <v>0</v>
      </c>
      <c r="Y55" s="157">
        <v>0</v>
      </c>
      <c r="Z55" s="157">
        <v>0</v>
      </c>
      <c r="AA55" s="157">
        <v>0</v>
      </c>
    </row>
    <row r="56" spans="1:27" s="193" customFormat="1" ht="36" x14ac:dyDescent="0.3">
      <c r="A56" s="188">
        <v>162</v>
      </c>
      <c r="B56" s="188" t="s">
        <v>216</v>
      </c>
      <c r="C56" s="188" t="s">
        <v>217</v>
      </c>
      <c r="D56" s="188" t="s">
        <v>218</v>
      </c>
      <c r="E56" s="188" t="s">
        <v>219</v>
      </c>
      <c r="F56" s="190">
        <v>622.70910000000003</v>
      </c>
      <c r="G56" s="188">
        <v>200</v>
      </c>
      <c r="H56" s="188"/>
      <c r="I56" s="191">
        <f t="shared" si="0"/>
        <v>124541.82</v>
      </c>
      <c r="J56" s="191"/>
      <c r="K56" s="188"/>
      <c r="L56" s="192"/>
      <c r="M56" s="5">
        <v>162</v>
      </c>
      <c r="N56" s="7" t="s">
        <v>216</v>
      </c>
      <c r="O56" s="7" t="s">
        <v>217</v>
      </c>
      <c r="P56" s="7" t="s">
        <v>218</v>
      </c>
      <c r="Q56" s="7" t="s">
        <v>219</v>
      </c>
      <c r="R56" s="8">
        <v>622.70910000000003</v>
      </c>
      <c r="S56" s="161">
        <v>200</v>
      </c>
      <c r="T56" s="9">
        <v>200</v>
      </c>
      <c r="U56" s="10">
        <f t="shared" si="1"/>
        <v>124541.82</v>
      </c>
      <c r="V56" s="9"/>
      <c r="W56" s="11"/>
      <c r="X56" s="157">
        <v>0</v>
      </c>
      <c r="Y56" s="157">
        <v>0</v>
      </c>
      <c r="Z56" s="157">
        <v>0</v>
      </c>
      <c r="AA56" s="157">
        <v>0</v>
      </c>
    </row>
    <row r="57" spans="1:27" s="193" customFormat="1" ht="54" x14ac:dyDescent="0.3">
      <c r="A57" s="188">
        <v>165</v>
      </c>
      <c r="B57" s="188" t="s">
        <v>220</v>
      </c>
      <c r="C57" s="188" t="s">
        <v>221</v>
      </c>
      <c r="D57" s="188" t="s">
        <v>222</v>
      </c>
      <c r="E57" s="188" t="s">
        <v>223</v>
      </c>
      <c r="F57" s="194">
        <v>373.84</v>
      </c>
      <c r="G57" s="188">
        <v>12000</v>
      </c>
      <c r="H57" s="188"/>
      <c r="I57" s="191">
        <f t="shared" si="0"/>
        <v>4486080</v>
      </c>
      <c r="J57" s="191"/>
      <c r="K57" s="188"/>
      <c r="L57" s="192"/>
      <c r="M57" s="5">
        <v>165</v>
      </c>
      <c r="N57" s="7" t="s">
        <v>220</v>
      </c>
      <c r="O57" s="7" t="s">
        <v>221</v>
      </c>
      <c r="P57" s="7" t="s">
        <v>222</v>
      </c>
      <c r="Q57" s="7" t="s">
        <v>223</v>
      </c>
      <c r="R57" s="12">
        <v>373.84</v>
      </c>
      <c r="S57" s="161">
        <v>12000</v>
      </c>
      <c r="T57" s="9">
        <v>12000</v>
      </c>
      <c r="U57" s="10">
        <f t="shared" si="1"/>
        <v>4486080</v>
      </c>
      <c r="V57" s="9"/>
      <c r="W57" s="11"/>
      <c r="X57" s="157">
        <v>0</v>
      </c>
      <c r="Y57" s="157">
        <v>0</v>
      </c>
      <c r="Z57" s="157">
        <v>0</v>
      </c>
      <c r="AA57" s="157">
        <v>0</v>
      </c>
    </row>
    <row r="58" spans="1:27" s="193" customFormat="1" ht="36" x14ac:dyDescent="0.3">
      <c r="A58" s="188">
        <v>168</v>
      </c>
      <c r="B58" s="188" t="s">
        <v>224</v>
      </c>
      <c r="C58" s="188" t="s">
        <v>225</v>
      </c>
      <c r="D58" s="188" t="s">
        <v>226</v>
      </c>
      <c r="E58" s="188" t="s">
        <v>227</v>
      </c>
      <c r="F58" s="190">
        <v>2.0975999999999999</v>
      </c>
      <c r="G58" s="188">
        <v>1000</v>
      </c>
      <c r="H58" s="188">
        <v>500</v>
      </c>
      <c r="I58" s="191">
        <f t="shared" si="0"/>
        <v>2097.6</v>
      </c>
      <c r="J58" s="191"/>
      <c r="K58" s="188"/>
      <c r="L58" s="192"/>
      <c r="M58" s="5">
        <v>168</v>
      </c>
      <c r="N58" s="7" t="s">
        <v>224</v>
      </c>
      <c r="O58" s="7" t="s">
        <v>225</v>
      </c>
      <c r="P58" s="7" t="s">
        <v>226</v>
      </c>
      <c r="Q58" s="7" t="s">
        <v>227</v>
      </c>
      <c r="R58" s="8">
        <v>2.0975999999999999</v>
      </c>
      <c r="S58" s="9">
        <v>200</v>
      </c>
      <c r="T58" s="9">
        <v>1000</v>
      </c>
      <c r="U58" s="10">
        <f t="shared" si="1"/>
        <v>419.52</v>
      </c>
      <c r="V58" s="9"/>
      <c r="W58" s="11"/>
      <c r="X58" s="157">
        <v>360</v>
      </c>
      <c r="Y58" s="157">
        <v>1080</v>
      </c>
      <c r="Z58" s="157">
        <v>140</v>
      </c>
      <c r="AA58" s="157">
        <v>420</v>
      </c>
    </row>
    <row r="59" spans="1:27" s="193" customFormat="1" ht="36" x14ac:dyDescent="0.3">
      <c r="A59" s="188">
        <v>169</v>
      </c>
      <c r="B59" s="188" t="s">
        <v>1007</v>
      </c>
      <c r="C59" s="188" t="s">
        <v>1008</v>
      </c>
      <c r="D59" s="188" t="s">
        <v>1009</v>
      </c>
      <c r="E59" s="203"/>
      <c r="F59" s="190">
        <v>153.57</v>
      </c>
      <c r="G59" s="203">
        <v>100</v>
      </c>
      <c r="H59" s="228"/>
      <c r="I59" s="191">
        <f t="shared" si="0"/>
        <v>15357</v>
      </c>
      <c r="J59" s="204"/>
      <c r="K59" s="203"/>
      <c r="L59" s="205"/>
    </row>
    <row r="60" spans="1:27" s="193" customFormat="1" ht="54" x14ac:dyDescent="0.3">
      <c r="A60" s="188">
        <v>173</v>
      </c>
      <c r="B60" s="188" t="s">
        <v>228</v>
      </c>
      <c r="C60" s="188" t="s">
        <v>229</v>
      </c>
      <c r="D60" s="188" t="s">
        <v>230</v>
      </c>
      <c r="E60" s="188" t="s">
        <v>231</v>
      </c>
      <c r="F60" s="190">
        <v>833.39</v>
      </c>
      <c r="G60" s="188">
        <v>10</v>
      </c>
      <c r="H60" s="188"/>
      <c r="I60" s="191">
        <f t="shared" si="0"/>
        <v>8333.9</v>
      </c>
      <c r="J60" s="191"/>
      <c r="K60" s="188"/>
      <c r="L60" s="192"/>
      <c r="M60" s="5">
        <v>173</v>
      </c>
      <c r="N60" s="7" t="s">
        <v>228</v>
      </c>
      <c r="O60" s="7" t="s">
        <v>229</v>
      </c>
      <c r="P60" s="7" t="s">
        <v>230</v>
      </c>
      <c r="Q60" s="7" t="s">
        <v>231</v>
      </c>
      <c r="R60" s="8">
        <v>833.39</v>
      </c>
      <c r="S60" s="161">
        <v>10</v>
      </c>
      <c r="T60" s="9">
        <v>10</v>
      </c>
      <c r="U60" s="10">
        <f>S60*R60</f>
        <v>8333.9</v>
      </c>
      <c r="V60" s="9"/>
      <c r="W60" s="11"/>
      <c r="X60" s="157">
        <v>0</v>
      </c>
      <c r="Y60" s="157">
        <v>0</v>
      </c>
      <c r="Z60" s="157">
        <v>0</v>
      </c>
      <c r="AA60" s="157">
        <v>0</v>
      </c>
    </row>
    <row r="61" spans="1:27" s="193" customFormat="1" ht="36" x14ac:dyDescent="0.3">
      <c r="A61" s="188">
        <v>178</v>
      </c>
      <c r="B61" s="188" t="s">
        <v>232</v>
      </c>
      <c r="C61" s="188" t="s">
        <v>233</v>
      </c>
      <c r="D61" s="188" t="s">
        <v>234</v>
      </c>
      <c r="E61" s="188" t="s">
        <v>235</v>
      </c>
      <c r="F61" s="190">
        <v>60.18</v>
      </c>
      <c r="G61" s="188">
        <v>60</v>
      </c>
      <c r="H61" s="188"/>
      <c r="I61" s="191">
        <f t="shared" si="0"/>
        <v>3610.8</v>
      </c>
      <c r="J61" s="191"/>
      <c r="K61" s="188"/>
      <c r="L61" s="192"/>
      <c r="M61" s="5">
        <v>178</v>
      </c>
      <c r="N61" s="7" t="s">
        <v>232</v>
      </c>
      <c r="O61" s="7" t="s">
        <v>233</v>
      </c>
      <c r="P61" s="6" t="s">
        <v>234</v>
      </c>
      <c r="Q61" s="7" t="s">
        <v>235</v>
      </c>
      <c r="R61" s="8">
        <v>60.18</v>
      </c>
      <c r="S61" s="161">
        <v>60</v>
      </c>
      <c r="T61" s="9">
        <v>60</v>
      </c>
      <c r="U61" s="10">
        <f>S61*R61</f>
        <v>3610.8</v>
      </c>
      <c r="V61" s="9"/>
      <c r="W61" s="11"/>
      <c r="X61" s="157">
        <v>0</v>
      </c>
      <c r="Y61" s="157">
        <v>0</v>
      </c>
      <c r="Z61" s="157">
        <v>0</v>
      </c>
      <c r="AA61" s="157">
        <v>0</v>
      </c>
    </row>
    <row r="62" spans="1:27" s="193" customFormat="1" ht="36" x14ac:dyDescent="0.3">
      <c r="A62" s="188">
        <v>182</v>
      </c>
      <c r="B62" s="188" t="s">
        <v>236</v>
      </c>
      <c r="C62" s="188" t="s">
        <v>237</v>
      </c>
      <c r="D62" s="188" t="s">
        <v>238</v>
      </c>
      <c r="E62" s="188" t="s">
        <v>239</v>
      </c>
      <c r="F62" s="194">
        <v>28.16</v>
      </c>
      <c r="G62" s="191">
        <v>320</v>
      </c>
      <c r="H62" s="188"/>
      <c r="I62" s="191">
        <f t="shared" si="0"/>
        <v>9011.2000000000007</v>
      </c>
      <c r="J62" s="191"/>
      <c r="K62" s="188"/>
      <c r="L62" s="192"/>
      <c r="M62" s="5">
        <v>182</v>
      </c>
      <c r="N62" s="7" t="s">
        <v>236</v>
      </c>
      <c r="O62" s="7" t="s">
        <v>237</v>
      </c>
      <c r="P62" s="7" t="s">
        <v>238</v>
      </c>
      <c r="Q62" s="7" t="s">
        <v>239</v>
      </c>
      <c r="R62" s="12">
        <v>28.16</v>
      </c>
      <c r="S62" s="9"/>
      <c r="T62" s="9">
        <v>320</v>
      </c>
      <c r="U62" s="10">
        <f t="shared" ref="U62:U117" si="2">S62*R62</f>
        <v>0</v>
      </c>
      <c r="V62" s="9"/>
      <c r="W62" s="11"/>
      <c r="X62" s="157">
        <v>200</v>
      </c>
      <c r="Y62" s="157">
        <v>5600</v>
      </c>
      <c r="Z62" s="157">
        <v>300</v>
      </c>
      <c r="AA62" s="157">
        <v>8400</v>
      </c>
    </row>
    <row r="63" spans="1:27" s="193" customFormat="1" ht="36" x14ac:dyDescent="0.3">
      <c r="A63" s="188">
        <v>183</v>
      </c>
      <c r="B63" s="188" t="s">
        <v>236</v>
      </c>
      <c r="C63" s="188" t="s">
        <v>237</v>
      </c>
      <c r="D63" s="188" t="s">
        <v>240</v>
      </c>
      <c r="E63" s="188" t="s">
        <v>241</v>
      </c>
      <c r="F63" s="194">
        <v>39.659999999999997</v>
      </c>
      <c r="G63" s="188">
        <v>100</v>
      </c>
      <c r="H63" s="188"/>
      <c r="I63" s="191">
        <f t="shared" si="0"/>
        <v>3965.9999999999995</v>
      </c>
      <c r="J63" s="191"/>
      <c r="K63" s="188"/>
      <c r="L63" s="192"/>
      <c r="M63" s="5">
        <v>183</v>
      </c>
      <c r="N63" s="7" t="s">
        <v>236</v>
      </c>
      <c r="O63" s="7" t="s">
        <v>237</v>
      </c>
      <c r="P63" s="7" t="s">
        <v>240</v>
      </c>
      <c r="Q63" s="7" t="s">
        <v>241</v>
      </c>
      <c r="R63" s="12">
        <v>39.659999999999997</v>
      </c>
      <c r="S63" s="161">
        <v>100</v>
      </c>
      <c r="T63" s="9">
        <v>100</v>
      </c>
      <c r="U63" s="10">
        <f t="shared" si="2"/>
        <v>3965.9999999999995</v>
      </c>
      <c r="V63" s="9"/>
      <c r="W63" s="11"/>
      <c r="X63" s="157"/>
      <c r="Y63" s="157"/>
      <c r="Z63" s="157"/>
      <c r="AA63" s="157"/>
    </row>
    <row r="64" spans="1:27" s="193" customFormat="1" ht="36" x14ac:dyDescent="0.3">
      <c r="A64" s="188">
        <v>186</v>
      </c>
      <c r="B64" s="188" t="s">
        <v>242</v>
      </c>
      <c r="C64" s="188" t="s">
        <v>243</v>
      </c>
      <c r="D64" s="188" t="s">
        <v>244</v>
      </c>
      <c r="E64" s="188" t="s">
        <v>245</v>
      </c>
      <c r="F64" s="194">
        <v>1.17</v>
      </c>
      <c r="G64" s="191">
        <v>500</v>
      </c>
      <c r="H64" s="188"/>
      <c r="I64" s="191">
        <f t="shared" si="0"/>
        <v>585</v>
      </c>
      <c r="J64" s="191"/>
      <c r="K64" s="188"/>
      <c r="L64" s="192"/>
      <c r="M64" s="5">
        <v>186</v>
      </c>
      <c r="N64" s="7" t="s">
        <v>242</v>
      </c>
      <c r="O64" s="7" t="s">
        <v>243</v>
      </c>
      <c r="P64" s="7" t="s">
        <v>244</v>
      </c>
      <c r="Q64" s="7" t="s">
        <v>245</v>
      </c>
      <c r="R64" s="12">
        <v>1.17</v>
      </c>
      <c r="S64" s="9"/>
      <c r="T64" s="9">
        <v>500</v>
      </c>
      <c r="U64" s="10">
        <f t="shared" si="2"/>
        <v>0</v>
      </c>
      <c r="V64" s="9"/>
      <c r="W64" s="11"/>
      <c r="X64" s="157">
        <v>200</v>
      </c>
      <c r="Y64" s="157">
        <v>200</v>
      </c>
      <c r="Z64" s="157">
        <v>1000</v>
      </c>
      <c r="AA64" s="157">
        <v>1000</v>
      </c>
    </row>
    <row r="65" spans="1:27" s="193" customFormat="1" ht="36" x14ac:dyDescent="0.3">
      <c r="A65" s="188">
        <v>187</v>
      </c>
      <c r="B65" s="188" t="s">
        <v>242</v>
      </c>
      <c r="C65" s="188" t="s">
        <v>243</v>
      </c>
      <c r="D65" s="188" t="s">
        <v>246</v>
      </c>
      <c r="E65" s="188" t="s">
        <v>247</v>
      </c>
      <c r="F65" s="194">
        <v>0.89</v>
      </c>
      <c r="G65" s="188">
        <v>100</v>
      </c>
      <c r="H65" s="188"/>
      <c r="I65" s="191">
        <f t="shared" si="0"/>
        <v>89</v>
      </c>
      <c r="J65" s="191"/>
      <c r="K65" s="188"/>
      <c r="L65" s="192"/>
      <c r="M65" s="5">
        <v>187</v>
      </c>
      <c r="N65" s="7" t="s">
        <v>242</v>
      </c>
      <c r="O65" s="7" t="s">
        <v>243</v>
      </c>
      <c r="P65" s="7" t="s">
        <v>246</v>
      </c>
      <c r="Q65" s="7" t="s">
        <v>247</v>
      </c>
      <c r="R65" s="12">
        <v>0.89</v>
      </c>
      <c r="S65" s="9">
        <v>100</v>
      </c>
      <c r="T65" s="9">
        <v>100</v>
      </c>
      <c r="U65" s="10">
        <f t="shared" si="2"/>
        <v>89</v>
      </c>
      <c r="V65" s="9"/>
      <c r="W65" s="11"/>
      <c r="X65" s="157">
        <v>500</v>
      </c>
      <c r="Y65" s="157">
        <v>500</v>
      </c>
      <c r="Z65" s="157">
        <v>0</v>
      </c>
      <c r="AA65" s="157">
        <v>0</v>
      </c>
    </row>
    <row r="66" spans="1:27" s="193" customFormat="1" ht="36" x14ac:dyDescent="0.3">
      <c r="A66" s="188">
        <v>188</v>
      </c>
      <c r="B66" s="188" t="s">
        <v>248</v>
      </c>
      <c r="C66" s="188" t="s">
        <v>249</v>
      </c>
      <c r="D66" s="188" t="s">
        <v>250</v>
      </c>
      <c r="E66" s="188" t="s">
        <v>251</v>
      </c>
      <c r="F66" s="190">
        <v>3164</v>
      </c>
      <c r="G66" s="188">
        <v>2000</v>
      </c>
      <c r="H66" s="188">
        <v>1000</v>
      </c>
      <c r="I66" s="191">
        <f t="shared" si="0"/>
        <v>6328000</v>
      </c>
      <c r="J66" s="191"/>
      <c r="K66" s="188"/>
      <c r="L66" s="192"/>
      <c r="M66" s="5">
        <v>188</v>
      </c>
      <c r="N66" s="7" t="s">
        <v>248</v>
      </c>
      <c r="O66" s="7" t="s">
        <v>249</v>
      </c>
      <c r="P66" s="7" t="s">
        <v>250</v>
      </c>
      <c r="Q66" s="7" t="s">
        <v>251</v>
      </c>
      <c r="R66" s="8">
        <v>1142.17</v>
      </c>
      <c r="S66" s="9"/>
      <c r="T66" s="9">
        <v>3000</v>
      </c>
      <c r="U66" s="10">
        <f t="shared" si="2"/>
        <v>0</v>
      </c>
      <c r="V66" s="9"/>
      <c r="W66" s="11"/>
      <c r="X66" s="157">
        <v>537</v>
      </c>
      <c r="Y66" s="157">
        <v>1611000</v>
      </c>
      <c r="Z66" s="157">
        <v>1000</v>
      </c>
      <c r="AA66" s="157">
        <v>3000</v>
      </c>
    </row>
    <row r="67" spans="1:27" s="193" customFormat="1" ht="36" x14ac:dyDescent="0.3">
      <c r="A67" s="188">
        <v>189</v>
      </c>
      <c r="B67" s="188" t="s">
        <v>252</v>
      </c>
      <c r="C67" s="188" t="s">
        <v>253</v>
      </c>
      <c r="D67" s="188" t="s">
        <v>254</v>
      </c>
      <c r="E67" s="188" t="s">
        <v>255</v>
      </c>
      <c r="F67" s="194">
        <v>29.43</v>
      </c>
      <c r="G67" s="188">
        <v>1800</v>
      </c>
      <c r="H67" s="188">
        <v>1000</v>
      </c>
      <c r="I67" s="191">
        <f t="shared" si="0"/>
        <v>52974</v>
      </c>
      <c r="J67" s="191"/>
      <c r="K67" s="188"/>
      <c r="L67" s="192"/>
      <c r="M67" s="5">
        <v>189</v>
      </c>
      <c r="N67" s="7" t="s">
        <v>252</v>
      </c>
      <c r="O67" s="7" t="s">
        <v>253</v>
      </c>
      <c r="P67" s="7" t="s">
        <v>254</v>
      </c>
      <c r="Q67" s="7" t="s">
        <v>255</v>
      </c>
      <c r="R67" s="12">
        <v>29.43</v>
      </c>
      <c r="S67" s="9">
        <v>700</v>
      </c>
      <c r="T67" s="9">
        <v>1800</v>
      </c>
      <c r="U67" s="10">
        <f t="shared" si="2"/>
        <v>20601</v>
      </c>
      <c r="V67" s="9"/>
      <c r="W67" s="11"/>
      <c r="X67" s="157">
        <v>840</v>
      </c>
      <c r="Y67" s="157">
        <v>31248</v>
      </c>
      <c r="Z67" s="157">
        <v>180</v>
      </c>
      <c r="AA67" s="157">
        <v>14637.6</v>
      </c>
    </row>
    <row r="68" spans="1:27" s="193" customFormat="1" ht="36" x14ac:dyDescent="0.3">
      <c r="A68" s="188">
        <v>190</v>
      </c>
      <c r="B68" s="188" t="s">
        <v>252</v>
      </c>
      <c r="C68" s="188" t="s">
        <v>253</v>
      </c>
      <c r="D68" s="188" t="s">
        <v>246</v>
      </c>
      <c r="E68" s="188" t="s">
        <v>256</v>
      </c>
      <c r="F68" s="194">
        <v>44.33</v>
      </c>
      <c r="G68" s="188">
        <v>1800</v>
      </c>
      <c r="H68" s="188"/>
      <c r="I68" s="191">
        <f t="shared" si="0"/>
        <v>79794</v>
      </c>
      <c r="J68" s="191"/>
      <c r="K68" s="188"/>
      <c r="L68" s="192"/>
      <c r="M68" s="5">
        <v>190</v>
      </c>
      <c r="N68" s="7" t="s">
        <v>252</v>
      </c>
      <c r="O68" s="7" t="s">
        <v>253</v>
      </c>
      <c r="P68" s="7" t="s">
        <v>246</v>
      </c>
      <c r="Q68" s="7" t="s">
        <v>256</v>
      </c>
      <c r="R68" s="12">
        <v>44.33</v>
      </c>
      <c r="S68" s="161">
        <v>1800</v>
      </c>
      <c r="T68" s="9">
        <v>1800</v>
      </c>
      <c r="U68" s="10">
        <f t="shared" si="2"/>
        <v>79794</v>
      </c>
      <c r="V68" s="9"/>
      <c r="W68" s="11"/>
      <c r="X68" s="157">
        <v>0</v>
      </c>
      <c r="Y68" s="157">
        <v>0</v>
      </c>
      <c r="Z68" s="157">
        <v>0</v>
      </c>
      <c r="AA68" s="157">
        <v>0</v>
      </c>
    </row>
    <row r="69" spans="1:27" s="193" customFormat="1" ht="54" x14ac:dyDescent="0.3">
      <c r="A69" s="188">
        <v>202</v>
      </c>
      <c r="B69" s="188" t="s">
        <v>257</v>
      </c>
      <c r="C69" s="188" t="s">
        <v>258</v>
      </c>
      <c r="D69" s="188" t="s">
        <v>259</v>
      </c>
      <c r="E69" s="188" t="s">
        <v>260</v>
      </c>
      <c r="F69" s="190">
        <v>347.17</v>
      </c>
      <c r="G69" s="188">
        <v>50</v>
      </c>
      <c r="H69" s="188"/>
      <c r="I69" s="191">
        <f t="shared" si="0"/>
        <v>17358.5</v>
      </c>
      <c r="J69" s="191"/>
      <c r="K69" s="188"/>
      <c r="L69" s="192"/>
      <c r="M69" s="5">
        <v>202</v>
      </c>
      <c r="N69" s="7" t="s">
        <v>257</v>
      </c>
      <c r="O69" s="7" t="s">
        <v>258</v>
      </c>
      <c r="P69" s="7" t="s">
        <v>259</v>
      </c>
      <c r="Q69" s="7" t="s">
        <v>260</v>
      </c>
      <c r="R69" s="8">
        <v>347.17</v>
      </c>
      <c r="S69" s="9">
        <v>30</v>
      </c>
      <c r="T69" s="9">
        <v>50</v>
      </c>
      <c r="U69" s="10">
        <f t="shared" si="2"/>
        <v>10415.1</v>
      </c>
      <c r="V69" s="9"/>
      <c r="W69" s="11"/>
      <c r="X69" s="157">
        <v>21</v>
      </c>
      <c r="Y69" s="157">
        <v>4775.37</v>
      </c>
      <c r="Z69" s="157">
        <v>0</v>
      </c>
      <c r="AA69" s="157">
        <v>0</v>
      </c>
    </row>
    <row r="70" spans="1:27" s="193" customFormat="1" ht="54" x14ac:dyDescent="0.3">
      <c r="A70" s="188">
        <v>204</v>
      </c>
      <c r="B70" s="188" t="s">
        <v>261</v>
      </c>
      <c r="C70" s="188" t="s">
        <v>262</v>
      </c>
      <c r="D70" s="188" t="s">
        <v>263</v>
      </c>
      <c r="E70" s="188" t="s">
        <v>264</v>
      </c>
      <c r="F70" s="190">
        <v>933.87</v>
      </c>
      <c r="G70" s="188">
        <v>120</v>
      </c>
      <c r="H70" s="188"/>
      <c r="I70" s="191">
        <f t="shared" si="0"/>
        <v>112064.4</v>
      </c>
      <c r="J70" s="191"/>
      <c r="K70" s="188"/>
      <c r="L70" s="192"/>
      <c r="M70" s="5">
        <v>204</v>
      </c>
      <c r="N70" s="6" t="s">
        <v>261</v>
      </c>
      <c r="O70" s="6" t="s">
        <v>262</v>
      </c>
      <c r="P70" s="6" t="s">
        <v>263</v>
      </c>
      <c r="Q70" s="6" t="s">
        <v>264</v>
      </c>
      <c r="R70" s="18">
        <v>933.87</v>
      </c>
      <c r="S70" s="162">
        <v>120</v>
      </c>
      <c r="T70" s="19">
        <v>120</v>
      </c>
      <c r="U70" s="10">
        <f t="shared" si="2"/>
        <v>112064.4</v>
      </c>
      <c r="V70" s="19"/>
      <c r="W70" s="20"/>
      <c r="X70" s="157">
        <v>0</v>
      </c>
      <c r="Y70" s="157">
        <v>0</v>
      </c>
      <c r="Z70" s="157">
        <v>0</v>
      </c>
      <c r="AA70" s="157">
        <v>0</v>
      </c>
    </row>
    <row r="71" spans="1:27" s="193" customFormat="1" ht="36" x14ac:dyDescent="0.3">
      <c r="A71" s="188">
        <v>218</v>
      </c>
      <c r="B71" s="188" t="s">
        <v>284</v>
      </c>
      <c r="C71" s="188" t="s">
        <v>285</v>
      </c>
      <c r="D71" s="188" t="s">
        <v>254</v>
      </c>
      <c r="E71" s="188" t="s">
        <v>286</v>
      </c>
      <c r="F71" s="190">
        <v>15.69</v>
      </c>
      <c r="G71" s="188">
        <v>100</v>
      </c>
      <c r="H71" s="188"/>
      <c r="I71" s="191">
        <f>F71*G71</f>
        <v>1569</v>
      </c>
      <c r="J71" s="191"/>
      <c r="K71" s="188"/>
      <c r="L71" s="192"/>
      <c r="M71" s="5">
        <v>218</v>
      </c>
      <c r="N71" s="6" t="s">
        <v>284</v>
      </c>
      <c r="O71" s="6" t="s">
        <v>285</v>
      </c>
      <c r="P71" s="6" t="s">
        <v>254</v>
      </c>
      <c r="Q71" s="6" t="s">
        <v>286</v>
      </c>
      <c r="R71" s="18">
        <v>15.69</v>
      </c>
      <c r="S71" s="162">
        <v>100</v>
      </c>
      <c r="T71" s="19">
        <v>100</v>
      </c>
      <c r="U71" s="10">
        <f t="shared" si="2"/>
        <v>1569</v>
      </c>
      <c r="V71" s="19"/>
      <c r="W71" s="20"/>
      <c r="X71" s="157">
        <v>0</v>
      </c>
      <c r="Y71" s="157">
        <v>0</v>
      </c>
      <c r="Z71" s="157">
        <v>0</v>
      </c>
      <c r="AA71" s="157">
        <v>0</v>
      </c>
    </row>
    <row r="72" spans="1:27" s="193" customFormat="1" ht="54" x14ac:dyDescent="0.3">
      <c r="A72" s="188">
        <v>219</v>
      </c>
      <c r="B72" s="188" t="s">
        <v>284</v>
      </c>
      <c r="C72" s="188" t="s">
        <v>287</v>
      </c>
      <c r="D72" s="188" t="s">
        <v>288</v>
      </c>
      <c r="E72" s="188" t="s">
        <v>289</v>
      </c>
      <c r="F72" s="190">
        <v>17.809999999999999</v>
      </c>
      <c r="G72" s="188">
        <v>100</v>
      </c>
      <c r="H72" s="188"/>
      <c r="I72" s="191">
        <f t="shared" si="0"/>
        <v>1780.9999999999998</v>
      </c>
      <c r="J72" s="191"/>
      <c r="K72" s="188"/>
      <c r="L72" s="192"/>
      <c r="M72" s="5">
        <v>219</v>
      </c>
      <c r="N72" s="6" t="s">
        <v>284</v>
      </c>
      <c r="O72" s="6" t="s">
        <v>287</v>
      </c>
      <c r="P72" s="6" t="s">
        <v>288</v>
      </c>
      <c r="Q72" s="6" t="s">
        <v>289</v>
      </c>
      <c r="R72" s="18">
        <v>17.809999999999999</v>
      </c>
      <c r="S72" s="19">
        <v>100</v>
      </c>
      <c r="T72" s="19">
        <v>100</v>
      </c>
      <c r="U72" s="10">
        <f t="shared" si="2"/>
        <v>1780.9999999999998</v>
      </c>
      <c r="V72" s="19"/>
      <c r="W72" s="20"/>
      <c r="X72" s="157">
        <v>550</v>
      </c>
      <c r="Y72" s="157">
        <v>9619.5</v>
      </c>
      <c r="Z72" s="157">
        <v>50</v>
      </c>
      <c r="AA72" s="157">
        <v>874.5</v>
      </c>
    </row>
    <row r="73" spans="1:27" s="193" customFormat="1" ht="54" x14ac:dyDescent="0.3">
      <c r="A73" s="188">
        <v>220</v>
      </c>
      <c r="B73" s="188" t="s">
        <v>284</v>
      </c>
      <c r="C73" s="188" t="s">
        <v>287</v>
      </c>
      <c r="D73" s="188" t="s">
        <v>290</v>
      </c>
      <c r="E73" s="188" t="s">
        <v>291</v>
      </c>
      <c r="F73" s="190">
        <v>55.57</v>
      </c>
      <c r="G73" s="188">
        <v>600</v>
      </c>
      <c r="H73" s="188"/>
      <c r="I73" s="191">
        <f t="shared" ref="I73:I117" si="3">F73*G73</f>
        <v>33342</v>
      </c>
      <c r="J73" s="191"/>
      <c r="K73" s="188"/>
      <c r="L73" s="192"/>
      <c r="M73" s="5">
        <v>220</v>
      </c>
      <c r="N73" s="6" t="s">
        <v>284</v>
      </c>
      <c r="O73" s="6" t="s">
        <v>287</v>
      </c>
      <c r="P73" s="6" t="s">
        <v>290</v>
      </c>
      <c r="Q73" s="6" t="s">
        <v>291</v>
      </c>
      <c r="R73" s="18">
        <v>55.57</v>
      </c>
      <c r="S73" s="19">
        <v>300</v>
      </c>
      <c r="T73" s="19">
        <v>600</v>
      </c>
      <c r="U73" s="10">
        <f t="shared" si="2"/>
        <v>16671</v>
      </c>
      <c r="V73" s="19"/>
      <c r="W73" s="20"/>
      <c r="X73" s="157">
        <v>450</v>
      </c>
      <c r="Y73" s="157">
        <v>25006.5</v>
      </c>
      <c r="Z73" s="157">
        <v>200</v>
      </c>
      <c r="AA73" s="157">
        <v>11114</v>
      </c>
    </row>
    <row r="74" spans="1:27" s="193" customFormat="1" ht="72" x14ac:dyDescent="0.3">
      <c r="A74" s="188">
        <v>221</v>
      </c>
      <c r="B74" s="188" t="s">
        <v>292</v>
      </c>
      <c r="C74" s="188" t="s">
        <v>293</v>
      </c>
      <c r="D74" s="188" t="s">
        <v>294</v>
      </c>
      <c r="E74" s="188" t="s">
        <v>295</v>
      </c>
      <c r="F74" s="190">
        <v>10.98</v>
      </c>
      <c r="G74" s="188">
        <v>1500</v>
      </c>
      <c r="H74" s="188"/>
      <c r="I74" s="191">
        <f t="shared" si="3"/>
        <v>16470</v>
      </c>
      <c r="J74" s="191"/>
      <c r="K74" s="188"/>
      <c r="L74" s="192"/>
      <c r="M74" s="5">
        <v>221</v>
      </c>
      <c r="N74" s="7" t="s">
        <v>292</v>
      </c>
      <c r="O74" s="7" t="s">
        <v>293</v>
      </c>
      <c r="P74" s="7" t="s">
        <v>294</v>
      </c>
      <c r="Q74" s="7" t="s">
        <v>295</v>
      </c>
      <c r="R74" s="8">
        <v>10.98</v>
      </c>
      <c r="S74" s="9">
        <v>50</v>
      </c>
      <c r="T74" s="9">
        <v>1500</v>
      </c>
      <c r="U74" s="10">
        <f t="shared" si="2"/>
        <v>549</v>
      </c>
      <c r="V74" s="9"/>
      <c r="W74" s="11"/>
      <c r="X74" s="157">
        <v>40</v>
      </c>
      <c r="Y74" s="157">
        <v>396</v>
      </c>
      <c r="Z74" s="157">
        <v>0</v>
      </c>
      <c r="AA74" s="157">
        <v>0</v>
      </c>
    </row>
    <row r="75" spans="1:27" s="193" customFormat="1" ht="36" x14ac:dyDescent="0.3">
      <c r="A75" s="188">
        <v>223</v>
      </c>
      <c r="B75" s="188" t="s">
        <v>296</v>
      </c>
      <c r="C75" s="188" t="s">
        <v>297</v>
      </c>
      <c r="D75" s="188" t="s">
        <v>246</v>
      </c>
      <c r="E75" s="188" t="s">
        <v>298</v>
      </c>
      <c r="F75" s="194">
        <v>48.83</v>
      </c>
      <c r="G75" s="188">
        <v>4000</v>
      </c>
      <c r="H75" s="188"/>
      <c r="I75" s="191">
        <f t="shared" si="3"/>
        <v>195320</v>
      </c>
      <c r="J75" s="191"/>
      <c r="K75" s="188"/>
      <c r="L75" s="192"/>
      <c r="M75" s="5">
        <v>223</v>
      </c>
      <c r="N75" s="7" t="s">
        <v>296</v>
      </c>
      <c r="O75" s="7" t="s">
        <v>297</v>
      </c>
      <c r="P75" s="7" t="s">
        <v>246</v>
      </c>
      <c r="Q75" s="7" t="s">
        <v>298</v>
      </c>
      <c r="R75" s="12">
        <v>50.62</v>
      </c>
      <c r="S75" s="9">
        <v>2000</v>
      </c>
      <c r="T75" s="9">
        <v>4000</v>
      </c>
      <c r="U75" s="10">
        <f t="shared" si="2"/>
        <v>101240</v>
      </c>
      <c r="V75" s="9"/>
      <c r="W75" s="11"/>
      <c r="X75" s="157">
        <v>1530</v>
      </c>
      <c r="Y75" s="157">
        <v>77265</v>
      </c>
      <c r="Z75" s="157">
        <v>0</v>
      </c>
      <c r="AA75" s="157">
        <v>0</v>
      </c>
    </row>
    <row r="76" spans="1:27" s="193" customFormat="1" ht="36" x14ac:dyDescent="0.3">
      <c r="A76" s="188">
        <v>226</v>
      </c>
      <c r="B76" s="188" t="s">
        <v>299</v>
      </c>
      <c r="C76" s="188" t="s">
        <v>300</v>
      </c>
      <c r="D76" s="188" t="s">
        <v>301</v>
      </c>
      <c r="E76" s="188" t="s">
        <v>302</v>
      </c>
      <c r="F76" s="190">
        <v>82</v>
      </c>
      <c r="G76" s="188">
        <v>200</v>
      </c>
      <c r="H76" s="188"/>
      <c r="I76" s="191">
        <f t="shared" si="3"/>
        <v>16400</v>
      </c>
      <c r="J76" s="191"/>
      <c r="K76" s="188"/>
      <c r="L76" s="192"/>
      <c r="M76" s="5">
        <v>226</v>
      </c>
      <c r="N76" s="7" t="s">
        <v>299</v>
      </c>
      <c r="O76" s="7" t="s">
        <v>300</v>
      </c>
      <c r="P76" s="7" t="s">
        <v>301</v>
      </c>
      <c r="Q76" s="7" t="s">
        <v>302</v>
      </c>
      <c r="R76" s="8">
        <v>82</v>
      </c>
      <c r="S76" s="9"/>
      <c r="T76" s="9">
        <v>200</v>
      </c>
      <c r="U76" s="10">
        <f t="shared" si="2"/>
        <v>0</v>
      </c>
      <c r="V76" s="9"/>
      <c r="W76" s="11"/>
      <c r="X76" s="157">
        <v>50</v>
      </c>
      <c r="Y76" s="157">
        <v>4050</v>
      </c>
      <c r="Z76" s="157">
        <v>95</v>
      </c>
      <c r="AA76" s="157">
        <v>7695</v>
      </c>
    </row>
    <row r="77" spans="1:27" s="193" customFormat="1" ht="36" x14ac:dyDescent="0.3">
      <c r="A77" s="188">
        <v>228</v>
      </c>
      <c r="B77" s="188" t="s">
        <v>306</v>
      </c>
      <c r="C77" s="188" t="s">
        <v>307</v>
      </c>
      <c r="D77" s="188" t="s">
        <v>308</v>
      </c>
      <c r="E77" s="188" t="s">
        <v>309</v>
      </c>
      <c r="F77" s="190">
        <v>119.75</v>
      </c>
      <c r="G77" s="188">
        <v>400</v>
      </c>
      <c r="H77" s="188"/>
      <c r="I77" s="191">
        <f t="shared" si="3"/>
        <v>47900</v>
      </c>
      <c r="J77" s="191"/>
      <c r="K77" s="188"/>
      <c r="L77" s="192"/>
      <c r="M77" s="5">
        <v>228</v>
      </c>
      <c r="N77" s="7" t="s">
        <v>306</v>
      </c>
      <c r="O77" s="7" t="s">
        <v>307</v>
      </c>
      <c r="P77" s="7" t="s">
        <v>308</v>
      </c>
      <c r="Q77" s="7" t="s">
        <v>309</v>
      </c>
      <c r="R77" s="8">
        <v>119.75</v>
      </c>
      <c r="S77" s="9">
        <v>400</v>
      </c>
      <c r="T77" s="9">
        <v>400</v>
      </c>
      <c r="U77" s="10">
        <f t="shared" si="2"/>
        <v>47900</v>
      </c>
      <c r="V77" s="9"/>
      <c r="W77" s="11"/>
      <c r="X77" s="157">
        <v>347</v>
      </c>
      <c r="Y77" s="157">
        <v>36435</v>
      </c>
      <c r="Z77" s="157">
        <v>0</v>
      </c>
      <c r="AA77" s="157">
        <v>0</v>
      </c>
    </row>
    <row r="78" spans="1:27" s="193" customFormat="1" ht="36" x14ac:dyDescent="0.3">
      <c r="A78" s="188">
        <v>231</v>
      </c>
      <c r="B78" s="188" t="s">
        <v>314</v>
      </c>
      <c r="C78" s="188" t="s">
        <v>315</v>
      </c>
      <c r="D78" s="188" t="s">
        <v>316</v>
      </c>
      <c r="E78" s="188" t="s">
        <v>317</v>
      </c>
      <c r="F78" s="194">
        <v>38.47</v>
      </c>
      <c r="G78" s="188">
        <v>100</v>
      </c>
      <c r="H78" s="188"/>
      <c r="I78" s="191">
        <f t="shared" si="3"/>
        <v>3847</v>
      </c>
      <c r="J78" s="191"/>
      <c r="K78" s="188"/>
      <c r="L78" s="192"/>
      <c r="M78" s="5">
        <v>231</v>
      </c>
      <c r="N78" s="7" t="s">
        <v>314</v>
      </c>
      <c r="O78" s="7" t="s">
        <v>315</v>
      </c>
      <c r="P78" s="7" t="s">
        <v>316</v>
      </c>
      <c r="Q78" s="7" t="s">
        <v>317</v>
      </c>
      <c r="R78" s="12">
        <v>38.47</v>
      </c>
      <c r="S78" s="9">
        <v>100</v>
      </c>
      <c r="T78" s="9">
        <v>100</v>
      </c>
      <c r="U78" s="10">
        <f t="shared" si="2"/>
        <v>3847</v>
      </c>
      <c r="V78" s="9"/>
      <c r="W78" s="11"/>
      <c r="X78" s="157">
        <v>360</v>
      </c>
      <c r="Y78" s="157">
        <v>12817.66</v>
      </c>
      <c r="Z78" s="157">
        <v>20</v>
      </c>
      <c r="AA78" s="157">
        <v>716.37</v>
      </c>
    </row>
    <row r="79" spans="1:27" s="193" customFormat="1" ht="36" x14ac:dyDescent="0.3">
      <c r="A79" s="188">
        <v>233</v>
      </c>
      <c r="B79" s="188" t="s">
        <v>318</v>
      </c>
      <c r="C79" s="188" t="s">
        <v>319</v>
      </c>
      <c r="D79" s="188" t="s">
        <v>320</v>
      </c>
      <c r="E79" s="188" t="s">
        <v>321</v>
      </c>
      <c r="F79" s="190">
        <v>95.65</v>
      </c>
      <c r="G79" s="188">
        <v>6000</v>
      </c>
      <c r="H79" s="188">
        <v>4000</v>
      </c>
      <c r="I79" s="191">
        <f t="shared" si="3"/>
        <v>573900</v>
      </c>
      <c r="J79" s="191"/>
      <c r="K79" s="188"/>
      <c r="L79" s="192"/>
      <c r="M79" s="5">
        <v>233</v>
      </c>
      <c r="N79" s="7" t="s">
        <v>318</v>
      </c>
      <c r="O79" s="7" t="s">
        <v>319</v>
      </c>
      <c r="P79" s="7" t="s">
        <v>320</v>
      </c>
      <c r="Q79" s="7" t="s">
        <v>321</v>
      </c>
      <c r="R79" s="8">
        <v>95.65</v>
      </c>
      <c r="S79" s="9">
        <v>4000</v>
      </c>
      <c r="T79" s="9">
        <v>6000</v>
      </c>
      <c r="U79" s="10">
        <f t="shared" si="2"/>
        <v>382600</v>
      </c>
      <c r="V79" s="9"/>
      <c r="W79" s="11"/>
      <c r="X79" s="157">
        <v>3700</v>
      </c>
      <c r="Y79" s="157">
        <v>329048</v>
      </c>
      <c r="Z79" s="157">
        <v>0</v>
      </c>
      <c r="AA79" s="157">
        <v>0</v>
      </c>
    </row>
    <row r="80" spans="1:27" s="193" customFormat="1" ht="36" x14ac:dyDescent="0.3">
      <c r="A80" s="188">
        <v>238</v>
      </c>
      <c r="B80" s="188" t="s">
        <v>322</v>
      </c>
      <c r="C80" s="188" t="s">
        <v>322</v>
      </c>
      <c r="D80" s="188" t="s">
        <v>323</v>
      </c>
      <c r="E80" s="188" t="s">
        <v>324</v>
      </c>
      <c r="F80" s="194">
        <v>1.9</v>
      </c>
      <c r="G80" s="188">
        <v>1000</v>
      </c>
      <c r="H80" s="188"/>
      <c r="I80" s="191">
        <f t="shared" si="3"/>
        <v>1900</v>
      </c>
      <c r="J80" s="191"/>
      <c r="K80" s="188"/>
      <c r="L80" s="192"/>
      <c r="M80" s="5">
        <v>238</v>
      </c>
      <c r="N80" s="7" t="s">
        <v>322</v>
      </c>
      <c r="O80" s="7" t="s">
        <v>322</v>
      </c>
      <c r="P80" s="7" t="s">
        <v>323</v>
      </c>
      <c r="Q80" s="7" t="s">
        <v>324</v>
      </c>
      <c r="R80" s="12">
        <v>1.9</v>
      </c>
      <c r="S80" s="161">
        <v>1000</v>
      </c>
      <c r="T80" s="9">
        <v>1000</v>
      </c>
      <c r="U80" s="10">
        <f t="shared" si="2"/>
        <v>1900</v>
      </c>
      <c r="V80" s="9"/>
      <c r="W80" s="11"/>
      <c r="X80" s="157">
        <v>0</v>
      </c>
      <c r="Y80" s="157">
        <v>0</v>
      </c>
      <c r="Z80" s="157">
        <v>0</v>
      </c>
      <c r="AA80" s="157">
        <v>0</v>
      </c>
    </row>
    <row r="81" spans="1:27" s="193" customFormat="1" ht="36" x14ac:dyDescent="0.3">
      <c r="A81" s="188">
        <v>239</v>
      </c>
      <c r="B81" s="188" t="s">
        <v>322</v>
      </c>
      <c r="C81" s="188" t="s">
        <v>325</v>
      </c>
      <c r="D81" s="188" t="s">
        <v>254</v>
      </c>
      <c r="E81" s="188" t="s">
        <v>326</v>
      </c>
      <c r="F81" s="194">
        <v>26.23</v>
      </c>
      <c r="G81" s="188">
        <v>700</v>
      </c>
      <c r="H81" s="188"/>
      <c r="I81" s="191">
        <f t="shared" si="3"/>
        <v>18361</v>
      </c>
      <c r="J81" s="191"/>
      <c r="K81" s="188"/>
      <c r="L81" s="192"/>
      <c r="M81" s="5">
        <v>239</v>
      </c>
      <c r="N81" s="7" t="s">
        <v>322</v>
      </c>
      <c r="O81" s="7" t="s">
        <v>325</v>
      </c>
      <c r="P81" s="7" t="s">
        <v>254</v>
      </c>
      <c r="Q81" s="7" t="s">
        <v>326</v>
      </c>
      <c r="R81" s="12">
        <v>26.23</v>
      </c>
      <c r="S81" s="161">
        <v>700</v>
      </c>
      <c r="T81" s="9">
        <v>700</v>
      </c>
      <c r="U81" s="10">
        <f t="shared" si="2"/>
        <v>18361</v>
      </c>
      <c r="V81" s="9"/>
      <c r="W81" s="11"/>
      <c r="X81" s="157">
        <v>0</v>
      </c>
      <c r="Y81" s="157">
        <v>0</v>
      </c>
      <c r="Z81" s="157">
        <v>0</v>
      </c>
      <c r="AA81" s="157">
        <v>0</v>
      </c>
    </row>
    <row r="82" spans="1:27" s="193" customFormat="1" ht="36" x14ac:dyDescent="0.3">
      <c r="A82" s="188">
        <v>240</v>
      </c>
      <c r="B82" s="188" t="s">
        <v>327</v>
      </c>
      <c r="C82" s="188" t="s">
        <v>328</v>
      </c>
      <c r="D82" s="188" t="s">
        <v>329</v>
      </c>
      <c r="E82" s="188" t="s">
        <v>330</v>
      </c>
      <c r="F82" s="190">
        <v>9201.24</v>
      </c>
      <c r="G82" s="188">
        <v>100</v>
      </c>
      <c r="H82" s="188"/>
      <c r="I82" s="191">
        <f t="shared" si="3"/>
        <v>920124</v>
      </c>
      <c r="J82" s="191"/>
      <c r="K82" s="188"/>
      <c r="L82" s="192"/>
      <c r="M82" s="5">
        <v>240</v>
      </c>
      <c r="N82" s="7" t="s">
        <v>327</v>
      </c>
      <c r="O82" s="7" t="s">
        <v>328</v>
      </c>
      <c r="P82" s="7" t="s">
        <v>329</v>
      </c>
      <c r="Q82" s="7" t="s">
        <v>330</v>
      </c>
      <c r="R82" s="8">
        <v>10222.950000000001</v>
      </c>
      <c r="S82" s="161">
        <v>100</v>
      </c>
      <c r="T82" s="9">
        <v>100</v>
      </c>
      <c r="U82" s="10">
        <f t="shared" si="2"/>
        <v>1022295.0000000001</v>
      </c>
      <c r="V82" s="9"/>
      <c r="W82" s="11"/>
      <c r="X82" s="157">
        <v>0</v>
      </c>
      <c r="Y82" s="157">
        <v>0</v>
      </c>
      <c r="Z82" s="157">
        <v>0</v>
      </c>
      <c r="AA82" s="157">
        <v>0</v>
      </c>
    </row>
    <row r="83" spans="1:27" s="193" customFormat="1" ht="36" x14ac:dyDescent="0.3">
      <c r="A83" s="188">
        <v>242</v>
      </c>
      <c r="B83" s="188" t="s">
        <v>331</v>
      </c>
      <c r="C83" s="188" t="s">
        <v>332</v>
      </c>
      <c r="D83" s="188" t="s">
        <v>244</v>
      </c>
      <c r="E83" s="188" t="s">
        <v>333</v>
      </c>
      <c r="F83" s="194">
        <v>1.0715999999999999</v>
      </c>
      <c r="G83" s="188">
        <v>300</v>
      </c>
      <c r="H83" s="188"/>
      <c r="I83" s="191">
        <f t="shared" si="3"/>
        <v>321.47999999999996</v>
      </c>
      <c r="J83" s="191"/>
      <c r="K83" s="188"/>
      <c r="L83" s="192"/>
      <c r="M83" s="5">
        <v>242</v>
      </c>
      <c r="N83" s="7" t="s">
        <v>331</v>
      </c>
      <c r="O83" s="7" t="s">
        <v>332</v>
      </c>
      <c r="P83" s="7" t="s">
        <v>244</v>
      </c>
      <c r="Q83" s="7" t="s">
        <v>333</v>
      </c>
      <c r="R83" s="12">
        <v>1.0715999999999999</v>
      </c>
      <c r="S83" s="161">
        <v>300</v>
      </c>
      <c r="T83" s="9">
        <v>300</v>
      </c>
      <c r="U83" s="10">
        <f t="shared" si="2"/>
        <v>321.47999999999996</v>
      </c>
      <c r="V83" s="9"/>
      <c r="W83" s="11"/>
      <c r="X83" s="157"/>
      <c r="Y83" s="157"/>
      <c r="Z83" s="157"/>
      <c r="AA83" s="157"/>
    </row>
    <row r="84" spans="1:27" s="193" customFormat="1" x14ac:dyDescent="0.3">
      <c r="A84" s="188">
        <v>261</v>
      </c>
      <c r="B84" s="206" t="s">
        <v>334</v>
      </c>
      <c r="C84" s="206" t="s">
        <v>334</v>
      </c>
      <c r="D84" s="207" t="s">
        <v>335</v>
      </c>
      <c r="E84" s="188" t="s">
        <v>336</v>
      </c>
      <c r="F84" s="190">
        <v>538</v>
      </c>
      <c r="G84" s="188">
        <v>24</v>
      </c>
      <c r="H84" s="188"/>
      <c r="I84" s="191">
        <f t="shared" si="3"/>
        <v>12912</v>
      </c>
      <c r="J84" s="191"/>
      <c r="K84" s="188"/>
      <c r="L84" s="192"/>
      <c r="M84" s="5">
        <v>261</v>
      </c>
      <c r="N84" s="26" t="s">
        <v>334</v>
      </c>
      <c r="O84" s="26" t="s">
        <v>334</v>
      </c>
      <c r="P84" s="27" t="s">
        <v>335</v>
      </c>
      <c r="Q84" s="7" t="s">
        <v>336</v>
      </c>
      <c r="R84" s="8">
        <v>538</v>
      </c>
      <c r="S84" s="161">
        <v>24</v>
      </c>
      <c r="T84" s="9">
        <v>24</v>
      </c>
      <c r="U84" s="10">
        <f t="shared" si="2"/>
        <v>12912</v>
      </c>
      <c r="V84" s="9"/>
      <c r="W84" s="11"/>
      <c r="X84" s="157">
        <v>0</v>
      </c>
      <c r="Y84" s="157">
        <v>0</v>
      </c>
      <c r="Z84" s="157">
        <v>0</v>
      </c>
      <c r="AA84" s="157">
        <v>0</v>
      </c>
    </row>
    <row r="85" spans="1:27" s="193" customFormat="1" x14ac:dyDescent="0.3">
      <c r="A85" s="188">
        <v>262</v>
      </c>
      <c r="B85" s="206" t="s">
        <v>337</v>
      </c>
      <c r="C85" s="206" t="s">
        <v>338</v>
      </c>
      <c r="D85" s="207" t="s">
        <v>339</v>
      </c>
      <c r="E85" s="188" t="s">
        <v>336</v>
      </c>
      <c r="F85" s="190">
        <v>311</v>
      </c>
      <c r="G85" s="188">
        <v>130</v>
      </c>
      <c r="H85" s="188"/>
      <c r="I85" s="191">
        <f t="shared" si="3"/>
        <v>40430</v>
      </c>
      <c r="J85" s="191"/>
      <c r="K85" s="188"/>
      <c r="L85" s="192"/>
      <c r="M85" s="5">
        <v>262</v>
      </c>
      <c r="N85" s="26" t="s">
        <v>337</v>
      </c>
      <c r="O85" s="26" t="s">
        <v>338</v>
      </c>
      <c r="P85" s="27" t="s">
        <v>339</v>
      </c>
      <c r="Q85" s="7" t="s">
        <v>336</v>
      </c>
      <c r="R85" s="8">
        <v>311</v>
      </c>
      <c r="S85" s="9">
        <v>130</v>
      </c>
      <c r="T85" s="9">
        <v>130</v>
      </c>
      <c r="U85" s="10">
        <f t="shared" si="2"/>
        <v>40430</v>
      </c>
      <c r="V85" s="9"/>
      <c r="W85" s="11"/>
      <c r="X85" s="157">
        <v>150</v>
      </c>
      <c r="Y85" s="157">
        <v>42000</v>
      </c>
      <c r="Z85" s="157">
        <v>0</v>
      </c>
      <c r="AA85" s="157">
        <v>0</v>
      </c>
    </row>
    <row r="86" spans="1:27" s="193" customFormat="1" x14ac:dyDescent="0.3">
      <c r="A86" s="188">
        <v>263</v>
      </c>
      <c r="B86" s="206" t="s">
        <v>340</v>
      </c>
      <c r="C86" s="206" t="s">
        <v>341</v>
      </c>
      <c r="D86" s="207" t="s">
        <v>342</v>
      </c>
      <c r="E86" s="188" t="s">
        <v>336</v>
      </c>
      <c r="F86" s="190">
        <v>322</v>
      </c>
      <c r="G86" s="188">
        <v>20</v>
      </c>
      <c r="H86" s="188"/>
      <c r="I86" s="191">
        <f t="shared" si="3"/>
        <v>6440</v>
      </c>
      <c r="J86" s="191"/>
      <c r="K86" s="188"/>
      <c r="L86" s="192"/>
      <c r="M86" s="5">
        <v>263</v>
      </c>
      <c r="N86" s="26" t="s">
        <v>340</v>
      </c>
      <c r="O86" s="26" t="s">
        <v>341</v>
      </c>
      <c r="P86" s="27" t="s">
        <v>342</v>
      </c>
      <c r="Q86" s="7" t="s">
        <v>336</v>
      </c>
      <c r="R86" s="8">
        <v>322</v>
      </c>
      <c r="S86" s="9">
        <v>20</v>
      </c>
      <c r="T86" s="9">
        <v>20</v>
      </c>
      <c r="U86" s="10">
        <f t="shared" si="2"/>
        <v>6440</v>
      </c>
      <c r="V86" s="9"/>
      <c r="W86" s="11"/>
      <c r="X86" s="157">
        <v>19</v>
      </c>
      <c r="Y86" s="157">
        <v>5462</v>
      </c>
      <c r="Z86" s="157">
        <v>3</v>
      </c>
      <c r="AA86" s="157">
        <v>870</v>
      </c>
    </row>
    <row r="87" spans="1:27" s="193" customFormat="1" x14ac:dyDescent="0.3">
      <c r="A87" s="188">
        <v>264</v>
      </c>
      <c r="B87" s="206" t="s">
        <v>343</v>
      </c>
      <c r="C87" s="206" t="s">
        <v>344</v>
      </c>
      <c r="D87" s="207" t="s">
        <v>345</v>
      </c>
      <c r="E87" s="188" t="s">
        <v>336</v>
      </c>
      <c r="F87" s="190">
        <v>402</v>
      </c>
      <c r="G87" s="188">
        <v>360</v>
      </c>
      <c r="H87" s="188"/>
      <c r="I87" s="191">
        <f t="shared" si="3"/>
        <v>144720</v>
      </c>
      <c r="J87" s="191"/>
      <c r="K87" s="188"/>
      <c r="L87" s="192"/>
      <c r="M87" s="5">
        <v>264</v>
      </c>
      <c r="N87" s="26" t="s">
        <v>343</v>
      </c>
      <c r="O87" s="26" t="s">
        <v>344</v>
      </c>
      <c r="P87" s="27" t="s">
        <v>345</v>
      </c>
      <c r="Q87" s="7" t="s">
        <v>336</v>
      </c>
      <c r="R87" s="8">
        <v>402</v>
      </c>
      <c r="S87" s="161">
        <v>360</v>
      </c>
      <c r="T87" s="9">
        <v>360</v>
      </c>
      <c r="U87" s="10">
        <f t="shared" si="2"/>
        <v>144720</v>
      </c>
      <c r="V87" s="9"/>
      <c r="W87" s="11"/>
      <c r="X87" s="157">
        <v>0</v>
      </c>
      <c r="Y87" s="157">
        <v>0</v>
      </c>
      <c r="Z87" s="157">
        <v>0</v>
      </c>
      <c r="AA87" s="157">
        <v>0</v>
      </c>
    </row>
    <row r="88" spans="1:27" s="193" customFormat="1" x14ac:dyDescent="0.3">
      <c r="A88" s="188">
        <v>265</v>
      </c>
      <c r="B88" s="206" t="s">
        <v>346</v>
      </c>
      <c r="C88" s="206" t="s">
        <v>346</v>
      </c>
      <c r="D88" s="207" t="s">
        <v>347</v>
      </c>
      <c r="E88" s="188" t="s">
        <v>336</v>
      </c>
      <c r="F88" s="190">
        <v>1354</v>
      </c>
      <c r="G88" s="188">
        <v>12</v>
      </c>
      <c r="H88" s="188"/>
      <c r="I88" s="191">
        <f t="shared" si="3"/>
        <v>16248</v>
      </c>
      <c r="J88" s="191"/>
      <c r="K88" s="188"/>
      <c r="L88" s="192"/>
      <c r="M88" s="5">
        <v>265</v>
      </c>
      <c r="N88" s="26" t="s">
        <v>346</v>
      </c>
      <c r="O88" s="26" t="s">
        <v>346</v>
      </c>
      <c r="P88" s="27" t="s">
        <v>347</v>
      </c>
      <c r="Q88" s="7" t="s">
        <v>336</v>
      </c>
      <c r="R88" s="8">
        <v>1354</v>
      </c>
      <c r="S88" s="161">
        <v>12</v>
      </c>
      <c r="T88" s="9">
        <v>12</v>
      </c>
      <c r="U88" s="10">
        <f t="shared" si="2"/>
        <v>16248</v>
      </c>
      <c r="V88" s="9"/>
      <c r="W88" s="11"/>
      <c r="X88" s="157">
        <v>0</v>
      </c>
      <c r="Y88" s="157">
        <v>0</v>
      </c>
      <c r="Z88" s="157">
        <v>0</v>
      </c>
      <c r="AA88" s="157">
        <v>0</v>
      </c>
    </row>
    <row r="89" spans="1:27" s="193" customFormat="1" ht="36" x14ac:dyDescent="0.3">
      <c r="A89" s="188">
        <v>266</v>
      </c>
      <c r="B89" s="206" t="s">
        <v>348</v>
      </c>
      <c r="C89" s="206" t="s">
        <v>349</v>
      </c>
      <c r="D89" s="207" t="s">
        <v>350</v>
      </c>
      <c r="E89" s="188" t="s">
        <v>336</v>
      </c>
      <c r="F89" s="190">
        <v>3055</v>
      </c>
      <c r="G89" s="188">
        <v>10</v>
      </c>
      <c r="H89" s="188"/>
      <c r="I89" s="191">
        <f t="shared" si="3"/>
        <v>30550</v>
      </c>
      <c r="J89" s="191"/>
      <c r="K89" s="188"/>
      <c r="L89" s="192"/>
      <c r="M89" s="5">
        <v>266</v>
      </c>
      <c r="N89" s="26" t="s">
        <v>348</v>
      </c>
      <c r="O89" s="26" t="s">
        <v>349</v>
      </c>
      <c r="P89" s="27" t="s">
        <v>350</v>
      </c>
      <c r="Q89" s="7" t="s">
        <v>336</v>
      </c>
      <c r="R89" s="8">
        <v>3055</v>
      </c>
      <c r="S89" s="9">
        <v>5</v>
      </c>
      <c r="T89" s="9">
        <v>10</v>
      </c>
      <c r="U89" s="10">
        <f t="shared" si="2"/>
        <v>15275</v>
      </c>
      <c r="V89" s="9"/>
      <c r="W89" s="11"/>
      <c r="X89" s="157">
        <v>5</v>
      </c>
      <c r="Y89" s="157">
        <v>13262</v>
      </c>
      <c r="Z89" s="157">
        <v>0</v>
      </c>
      <c r="AA89" s="157">
        <v>0</v>
      </c>
    </row>
    <row r="90" spans="1:27" s="193" customFormat="1" x14ac:dyDescent="0.3">
      <c r="A90" s="188">
        <v>267</v>
      </c>
      <c r="B90" s="206" t="s">
        <v>351</v>
      </c>
      <c r="C90" s="206" t="s">
        <v>351</v>
      </c>
      <c r="D90" s="207" t="s">
        <v>352</v>
      </c>
      <c r="E90" s="188" t="s">
        <v>336</v>
      </c>
      <c r="F90" s="190">
        <v>480</v>
      </c>
      <c r="G90" s="188">
        <v>24</v>
      </c>
      <c r="H90" s="188"/>
      <c r="I90" s="191">
        <f t="shared" si="3"/>
        <v>11520</v>
      </c>
      <c r="J90" s="191"/>
      <c r="K90" s="188"/>
      <c r="L90" s="192"/>
      <c r="M90" s="5">
        <v>267</v>
      </c>
      <c r="N90" s="26" t="s">
        <v>351</v>
      </c>
      <c r="O90" s="26" t="s">
        <v>351</v>
      </c>
      <c r="P90" s="27" t="s">
        <v>352</v>
      </c>
      <c r="Q90" s="7" t="s">
        <v>336</v>
      </c>
      <c r="R90" s="8">
        <v>480</v>
      </c>
      <c r="S90" s="9">
        <v>24</v>
      </c>
      <c r="T90" s="9">
        <v>24</v>
      </c>
      <c r="U90" s="10">
        <f t="shared" si="2"/>
        <v>11520</v>
      </c>
      <c r="V90" s="9"/>
      <c r="W90" s="11"/>
      <c r="X90" s="157">
        <v>23</v>
      </c>
      <c r="Y90" s="157">
        <v>9936</v>
      </c>
      <c r="Z90" s="157">
        <v>1</v>
      </c>
      <c r="AA90" s="157">
        <v>432</v>
      </c>
    </row>
    <row r="91" spans="1:27" s="193" customFormat="1" x14ac:dyDescent="0.3">
      <c r="A91" s="188">
        <v>268</v>
      </c>
      <c r="B91" s="206" t="s">
        <v>353</v>
      </c>
      <c r="C91" s="206" t="s">
        <v>353</v>
      </c>
      <c r="D91" s="207" t="s">
        <v>354</v>
      </c>
      <c r="E91" s="188" t="s">
        <v>336</v>
      </c>
      <c r="F91" s="190">
        <v>97</v>
      </c>
      <c r="G91" s="188">
        <v>20</v>
      </c>
      <c r="H91" s="188"/>
      <c r="I91" s="191">
        <f t="shared" si="3"/>
        <v>1940</v>
      </c>
      <c r="J91" s="191"/>
      <c r="K91" s="188"/>
      <c r="L91" s="192"/>
      <c r="M91" s="5">
        <v>268</v>
      </c>
      <c r="N91" s="26" t="s">
        <v>353</v>
      </c>
      <c r="O91" s="26" t="s">
        <v>353</v>
      </c>
      <c r="P91" s="27" t="s">
        <v>354</v>
      </c>
      <c r="Q91" s="7" t="s">
        <v>336</v>
      </c>
      <c r="R91" s="8">
        <v>97</v>
      </c>
      <c r="S91" s="161">
        <v>20</v>
      </c>
      <c r="T91" s="9">
        <v>20</v>
      </c>
      <c r="U91" s="10">
        <f t="shared" si="2"/>
        <v>1940</v>
      </c>
      <c r="V91" s="9"/>
      <c r="W91" s="11"/>
      <c r="X91" s="157">
        <v>0</v>
      </c>
      <c r="Y91" s="157">
        <v>0</v>
      </c>
      <c r="Z91" s="157">
        <v>0</v>
      </c>
      <c r="AA91" s="157">
        <v>0</v>
      </c>
    </row>
    <row r="92" spans="1:27" s="193" customFormat="1" x14ac:dyDescent="0.3">
      <c r="A92" s="188">
        <v>269</v>
      </c>
      <c r="B92" s="206" t="s">
        <v>355</v>
      </c>
      <c r="C92" s="206" t="s">
        <v>355</v>
      </c>
      <c r="D92" s="207" t="s">
        <v>356</v>
      </c>
      <c r="E92" s="188" t="s">
        <v>336</v>
      </c>
      <c r="F92" s="190">
        <v>413</v>
      </c>
      <c r="G92" s="188">
        <v>2200</v>
      </c>
      <c r="H92" s="188"/>
      <c r="I92" s="191">
        <f t="shared" si="3"/>
        <v>908600</v>
      </c>
      <c r="J92" s="191"/>
      <c r="K92" s="188"/>
      <c r="L92" s="192"/>
      <c r="M92" s="5">
        <v>269</v>
      </c>
      <c r="N92" s="26" t="s">
        <v>355</v>
      </c>
      <c r="O92" s="26" t="s">
        <v>355</v>
      </c>
      <c r="P92" s="27" t="s">
        <v>356</v>
      </c>
      <c r="Q92" s="7" t="s">
        <v>336</v>
      </c>
      <c r="R92" s="8">
        <v>413</v>
      </c>
      <c r="S92" s="9">
        <v>2200</v>
      </c>
      <c r="T92" s="9">
        <v>2200</v>
      </c>
      <c r="U92" s="10">
        <f t="shared" si="2"/>
        <v>908600</v>
      </c>
      <c r="V92" s="9"/>
      <c r="W92" s="11"/>
      <c r="X92" s="157">
        <v>1945</v>
      </c>
      <c r="Y92" s="157">
        <v>723540</v>
      </c>
      <c r="Z92" s="157">
        <v>0</v>
      </c>
      <c r="AA92" s="157">
        <v>0</v>
      </c>
    </row>
    <row r="93" spans="1:27" s="193" customFormat="1" ht="54" x14ac:dyDescent="0.3">
      <c r="A93" s="188">
        <v>270</v>
      </c>
      <c r="B93" s="206" t="s">
        <v>357</v>
      </c>
      <c r="C93" s="197" t="s">
        <v>357</v>
      </c>
      <c r="D93" s="207" t="s">
        <v>358</v>
      </c>
      <c r="E93" s="188" t="s">
        <v>336</v>
      </c>
      <c r="F93" s="190">
        <v>204</v>
      </c>
      <c r="G93" s="188">
        <v>600</v>
      </c>
      <c r="H93" s="188"/>
      <c r="I93" s="191">
        <f t="shared" si="3"/>
        <v>122400</v>
      </c>
      <c r="J93" s="191"/>
      <c r="K93" s="188"/>
      <c r="L93" s="192"/>
      <c r="M93" s="5">
        <v>270</v>
      </c>
      <c r="N93" s="26" t="s">
        <v>357</v>
      </c>
      <c r="O93" s="21" t="s">
        <v>357</v>
      </c>
      <c r="P93" s="27" t="s">
        <v>358</v>
      </c>
      <c r="Q93" s="7" t="s">
        <v>336</v>
      </c>
      <c r="R93" s="8">
        <v>204</v>
      </c>
      <c r="S93" s="9">
        <v>600</v>
      </c>
      <c r="T93" s="9">
        <v>600</v>
      </c>
      <c r="U93" s="10">
        <f t="shared" si="2"/>
        <v>122400</v>
      </c>
      <c r="V93" s="9"/>
      <c r="W93" s="11"/>
      <c r="X93" s="157">
        <v>1000</v>
      </c>
      <c r="Y93" s="157">
        <v>184000</v>
      </c>
      <c r="Z93" s="157">
        <v>0</v>
      </c>
      <c r="AA93" s="157">
        <v>0</v>
      </c>
    </row>
    <row r="94" spans="1:27" s="193" customFormat="1" x14ac:dyDescent="0.3">
      <c r="A94" s="188">
        <v>271</v>
      </c>
      <c r="B94" s="206" t="s">
        <v>359</v>
      </c>
      <c r="C94" s="206" t="s">
        <v>360</v>
      </c>
      <c r="D94" s="207" t="s">
        <v>361</v>
      </c>
      <c r="E94" s="188" t="s">
        <v>336</v>
      </c>
      <c r="F94" s="190">
        <v>250</v>
      </c>
      <c r="G94" s="188">
        <v>5</v>
      </c>
      <c r="H94" s="188"/>
      <c r="I94" s="191">
        <f t="shared" si="3"/>
        <v>1250</v>
      </c>
      <c r="J94" s="191"/>
      <c r="K94" s="188"/>
      <c r="L94" s="192"/>
      <c r="M94" s="5">
        <v>271</v>
      </c>
      <c r="N94" s="26" t="s">
        <v>359</v>
      </c>
      <c r="O94" s="26" t="s">
        <v>360</v>
      </c>
      <c r="P94" s="27" t="s">
        <v>361</v>
      </c>
      <c r="Q94" s="7" t="s">
        <v>336</v>
      </c>
      <c r="R94" s="8">
        <v>250</v>
      </c>
      <c r="S94" s="9">
        <v>5</v>
      </c>
      <c r="T94" s="9">
        <v>5</v>
      </c>
      <c r="U94" s="10">
        <f t="shared" si="2"/>
        <v>1250</v>
      </c>
      <c r="V94" s="9"/>
      <c r="W94" s="11"/>
      <c r="X94" s="157">
        <v>1000</v>
      </c>
      <c r="Y94" s="157">
        <v>225</v>
      </c>
      <c r="Z94" s="157">
        <v>0</v>
      </c>
      <c r="AA94" s="157">
        <v>0</v>
      </c>
    </row>
    <row r="95" spans="1:27" s="193" customFormat="1" x14ac:dyDescent="0.3">
      <c r="A95" s="188">
        <v>272</v>
      </c>
      <c r="B95" s="206" t="s">
        <v>362</v>
      </c>
      <c r="C95" s="206" t="s">
        <v>363</v>
      </c>
      <c r="D95" s="207" t="s">
        <v>364</v>
      </c>
      <c r="E95" s="188" t="s">
        <v>336</v>
      </c>
      <c r="F95" s="190">
        <v>538</v>
      </c>
      <c r="G95" s="188">
        <v>10</v>
      </c>
      <c r="H95" s="188"/>
      <c r="I95" s="191">
        <f t="shared" si="3"/>
        <v>5380</v>
      </c>
      <c r="J95" s="191"/>
      <c r="K95" s="188"/>
      <c r="L95" s="192"/>
      <c r="M95" s="5">
        <v>272</v>
      </c>
      <c r="N95" s="26" t="s">
        <v>362</v>
      </c>
      <c r="O95" s="26" t="s">
        <v>363</v>
      </c>
      <c r="P95" s="27" t="s">
        <v>364</v>
      </c>
      <c r="Q95" s="7" t="s">
        <v>336</v>
      </c>
      <c r="R95" s="8">
        <v>538</v>
      </c>
      <c r="S95" s="9">
        <v>10</v>
      </c>
      <c r="T95" s="9">
        <v>10</v>
      </c>
      <c r="U95" s="10">
        <f t="shared" si="2"/>
        <v>5380</v>
      </c>
      <c r="V95" s="9"/>
      <c r="W95" s="11"/>
      <c r="X95" s="157">
        <v>15</v>
      </c>
      <c r="Y95" s="157">
        <v>6783</v>
      </c>
      <c r="Z95" s="157">
        <v>0</v>
      </c>
      <c r="AA95" s="157">
        <v>0</v>
      </c>
    </row>
    <row r="96" spans="1:27" s="193" customFormat="1" x14ac:dyDescent="0.3">
      <c r="A96" s="188">
        <v>273</v>
      </c>
      <c r="B96" s="206" t="s">
        <v>365</v>
      </c>
      <c r="C96" s="206" t="s">
        <v>365</v>
      </c>
      <c r="D96" s="207" t="s">
        <v>366</v>
      </c>
      <c r="E96" s="188" t="s">
        <v>336</v>
      </c>
      <c r="F96" s="190">
        <v>982</v>
      </c>
      <c r="G96" s="188">
        <v>3</v>
      </c>
      <c r="H96" s="188"/>
      <c r="I96" s="191">
        <f t="shared" si="3"/>
        <v>2946</v>
      </c>
      <c r="J96" s="191"/>
      <c r="K96" s="188"/>
      <c r="L96" s="192"/>
      <c r="M96" s="5">
        <v>273</v>
      </c>
      <c r="N96" s="26" t="s">
        <v>365</v>
      </c>
      <c r="O96" s="26" t="s">
        <v>365</v>
      </c>
      <c r="P96" s="27" t="s">
        <v>366</v>
      </c>
      <c r="Q96" s="7" t="s">
        <v>336</v>
      </c>
      <c r="R96" s="8">
        <v>982</v>
      </c>
      <c r="S96" s="9">
        <v>3</v>
      </c>
      <c r="T96" s="9">
        <v>3</v>
      </c>
      <c r="U96" s="10">
        <f t="shared" si="2"/>
        <v>2946</v>
      </c>
      <c r="V96" s="9"/>
      <c r="W96" s="11"/>
      <c r="X96" s="157">
        <v>0</v>
      </c>
      <c r="Y96" s="157"/>
      <c r="Z96" s="157">
        <v>0</v>
      </c>
      <c r="AA96" s="157">
        <v>0</v>
      </c>
    </row>
    <row r="97" spans="1:27" s="193" customFormat="1" x14ac:dyDescent="0.3">
      <c r="A97" s="188">
        <v>274</v>
      </c>
      <c r="B97" s="206" t="s">
        <v>367</v>
      </c>
      <c r="C97" s="206" t="s">
        <v>368</v>
      </c>
      <c r="D97" s="207" t="s">
        <v>369</v>
      </c>
      <c r="E97" s="188" t="s">
        <v>336</v>
      </c>
      <c r="F97" s="190">
        <v>339</v>
      </c>
      <c r="G97" s="188">
        <v>24</v>
      </c>
      <c r="H97" s="188"/>
      <c r="I97" s="191">
        <f t="shared" si="3"/>
        <v>8136</v>
      </c>
      <c r="J97" s="191"/>
      <c r="K97" s="188"/>
      <c r="L97" s="192"/>
      <c r="M97" s="5">
        <v>274</v>
      </c>
      <c r="N97" s="26" t="s">
        <v>367</v>
      </c>
      <c r="O97" s="26" t="s">
        <v>368</v>
      </c>
      <c r="P97" s="27" t="s">
        <v>369</v>
      </c>
      <c r="Q97" s="7" t="s">
        <v>336</v>
      </c>
      <c r="R97" s="8">
        <v>339</v>
      </c>
      <c r="S97" s="9">
        <v>24</v>
      </c>
      <c r="T97" s="9">
        <v>24</v>
      </c>
      <c r="U97" s="10">
        <f t="shared" si="2"/>
        <v>8136</v>
      </c>
      <c r="V97" s="9"/>
      <c r="W97" s="11"/>
      <c r="X97" s="157">
        <v>16</v>
      </c>
      <c r="Y97" s="157">
        <v>4880</v>
      </c>
      <c r="Z97" s="157">
        <v>2</v>
      </c>
      <c r="AA97" s="157">
        <v>610</v>
      </c>
    </row>
    <row r="98" spans="1:27" s="193" customFormat="1" ht="54" x14ac:dyDescent="0.3">
      <c r="A98" s="188">
        <v>275</v>
      </c>
      <c r="B98" s="197" t="s">
        <v>370</v>
      </c>
      <c r="C98" s="206" t="s">
        <v>371</v>
      </c>
      <c r="D98" s="207" t="s">
        <v>356</v>
      </c>
      <c r="E98" s="188" t="s">
        <v>336</v>
      </c>
      <c r="F98" s="190">
        <v>442</v>
      </c>
      <c r="G98" s="188">
        <v>2400</v>
      </c>
      <c r="H98" s="188"/>
      <c r="I98" s="191">
        <f t="shared" si="3"/>
        <v>1060800</v>
      </c>
      <c r="J98" s="191"/>
      <c r="K98" s="188"/>
      <c r="L98" s="192"/>
      <c r="M98" s="5">
        <v>275</v>
      </c>
      <c r="N98" s="21" t="s">
        <v>370</v>
      </c>
      <c r="O98" s="26" t="s">
        <v>371</v>
      </c>
      <c r="P98" s="27" t="s">
        <v>356</v>
      </c>
      <c r="Q98" s="7" t="s">
        <v>336</v>
      </c>
      <c r="R98" s="8">
        <v>442</v>
      </c>
      <c r="S98" s="9">
        <v>2400</v>
      </c>
      <c r="T98" s="9">
        <v>2400</v>
      </c>
      <c r="U98" s="10">
        <f t="shared" si="2"/>
        <v>1060800</v>
      </c>
      <c r="V98" s="9"/>
      <c r="W98" s="11"/>
      <c r="X98" s="157">
        <v>2000</v>
      </c>
      <c r="Y98" s="157">
        <v>796000</v>
      </c>
      <c r="Z98" s="157">
        <v>0</v>
      </c>
      <c r="AA98" s="157">
        <v>0</v>
      </c>
    </row>
    <row r="99" spans="1:27" s="193" customFormat="1" x14ac:dyDescent="0.3">
      <c r="A99" s="188">
        <v>276</v>
      </c>
      <c r="B99" s="206" t="s">
        <v>372</v>
      </c>
      <c r="C99" s="206" t="s">
        <v>373</v>
      </c>
      <c r="D99" s="207" t="s">
        <v>339</v>
      </c>
      <c r="E99" s="188" t="s">
        <v>336</v>
      </c>
      <c r="F99" s="190">
        <v>482</v>
      </c>
      <c r="G99" s="188">
        <v>500</v>
      </c>
      <c r="H99" s="188"/>
      <c r="I99" s="191">
        <f t="shared" si="3"/>
        <v>241000</v>
      </c>
      <c r="J99" s="191"/>
      <c r="K99" s="188"/>
      <c r="L99" s="192"/>
      <c r="M99" s="5">
        <v>276</v>
      </c>
      <c r="N99" s="26" t="s">
        <v>372</v>
      </c>
      <c r="O99" s="26" t="s">
        <v>373</v>
      </c>
      <c r="P99" s="27" t="s">
        <v>339</v>
      </c>
      <c r="Q99" s="7" t="s">
        <v>336</v>
      </c>
      <c r="R99" s="8">
        <v>482</v>
      </c>
      <c r="S99" s="9">
        <v>500</v>
      </c>
      <c r="T99" s="9">
        <v>500</v>
      </c>
      <c r="U99" s="10">
        <f t="shared" si="2"/>
        <v>241000</v>
      </c>
      <c r="V99" s="9"/>
      <c r="W99" s="11"/>
      <c r="X99" s="157">
        <v>800</v>
      </c>
      <c r="Y99" s="157">
        <v>347200</v>
      </c>
      <c r="Z99" s="157">
        <v>0</v>
      </c>
      <c r="AA99" s="157">
        <v>0</v>
      </c>
    </row>
    <row r="100" spans="1:27" s="193" customFormat="1" ht="108" x14ac:dyDescent="0.3">
      <c r="A100" s="188">
        <v>277</v>
      </c>
      <c r="B100" s="197" t="s">
        <v>374</v>
      </c>
      <c r="C100" s="197" t="s">
        <v>374</v>
      </c>
      <c r="D100" s="207" t="s">
        <v>375</v>
      </c>
      <c r="E100" s="188" t="s">
        <v>336</v>
      </c>
      <c r="F100" s="190">
        <v>333</v>
      </c>
      <c r="G100" s="188">
        <v>60</v>
      </c>
      <c r="H100" s="188"/>
      <c r="I100" s="191">
        <f t="shared" si="3"/>
        <v>19980</v>
      </c>
      <c r="J100" s="191"/>
      <c r="K100" s="188"/>
      <c r="L100" s="192"/>
      <c r="M100" s="5">
        <v>277</v>
      </c>
      <c r="N100" s="21" t="s">
        <v>374</v>
      </c>
      <c r="O100" s="21" t="s">
        <v>374</v>
      </c>
      <c r="P100" s="27" t="s">
        <v>375</v>
      </c>
      <c r="Q100" s="7" t="s">
        <v>336</v>
      </c>
      <c r="R100" s="8">
        <v>333</v>
      </c>
      <c r="S100" s="9">
        <v>50</v>
      </c>
      <c r="T100" s="9">
        <v>60</v>
      </c>
      <c r="U100" s="10">
        <f t="shared" si="2"/>
        <v>16650</v>
      </c>
      <c r="V100" s="9"/>
      <c r="W100" s="11"/>
      <c r="X100" s="157">
        <v>42</v>
      </c>
      <c r="Y100" s="157">
        <v>12600</v>
      </c>
      <c r="Z100" s="157">
        <v>3</v>
      </c>
      <c r="AA100" s="157">
        <v>900</v>
      </c>
    </row>
    <row r="101" spans="1:27" s="193" customFormat="1" x14ac:dyDescent="0.3">
      <c r="A101" s="188">
        <v>278</v>
      </c>
      <c r="B101" s="206" t="s">
        <v>376</v>
      </c>
      <c r="C101" s="206" t="s">
        <v>377</v>
      </c>
      <c r="D101" s="207" t="s">
        <v>378</v>
      </c>
      <c r="E101" s="188" t="s">
        <v>336</v>
      </c>
      <c r="F101" s="190">
        <v>402</v>
      </c>
      <c r="G101" s="188">
        <v>700</v>
      </c>
      <c r="H101" s="188"/>
      <c r="I101" s="191">
        <f t="shared" si="3"/>
        <v>281400</v>
      </c>
      <c r="J101" s="191"/>
      <c r="K101" s="188"/>
      <c r="L101" s="192"/>
      <c r="M101" s="5">
        <v>278</v>
      </c>
      <c r="N101" s="26" t="s">
        <v>376</v>
      </c>
      <c r="O101" s="26" t="s">
        <v>377</v>
      </c>
      <c r="P101" s="27" t="s">
        <v>378</v>
      </c>
      <c r="Q101" s="7" t="s">
        <v>336</v>
      </c>
      <c r="R101" s="8">
        <v>402</v>
      </c>
      <c r="S101" s="161">
        <v>700</v>
      </c>
      <c r="T101" s="9">
        <v>700</v>
      </c>
      <c r="U101" s="10">
        <f t="shared" si="2"/>
        <v>281400</v>
      </c>
      <c r="V101" s="9"/>
      <c r="W101" s="11"/>
      <c r="X101" s="157">
        <v>0</v>
      </c>
      <c r="Y101" s="157">
        <v>0</v>
      </c>
      <c r="Z101" s="157">
        <v>0</v>
      </c>
      <c r="AA101" s="157">
        <v>0</v>
      </c>
    </row>
    <row r="102" spans="1:27" s="193" customFormat="1" x14ac:dyDescent="0.3">
      <c r="A102" s="188">
        <v>279</v>
      </c>
      <c r="B102" s="206" t="s">
        <v>379</v>
      </c>
      <c r="C102" s="206" t="s">
        <v>380</v>
      </c>
      <c r="D102" s="207" t="s">
        <v>381</v>
      </c>
      <c r="E102" s="188" t="s">
        <v>336</v>
      </c>
      <c r="F102" s="190">
        <v>244</v>
      </c>
      <c r="G102" s="188">
        <v>480</v>
      </c>
      <c r="H102" s="188"/>
      <c r="I102" s="191">
        <f t="shared" si="3"/>
        <v>117120</v>
      </c>
      <c r="J102" s="191"/>
      <c r="K102" s="188"/>
      <c r="L102" s="192"/>
      <c r="M102" s="5">
        <v>279</v>
      </c>
      <c r="N102" s="26" t="s">
        <v>379</v>
      </c>
      <c r="O102" s="26" t="s">
        <v>380</v>
      </c>
      <c r="P102" s="27" t="s">
        <v>381</v>
      </c>
      <c r="Q102" s="7" t="s">
        <v>336</v>
      </c>
      <c r="R102" s="8">
        <v>244</v>
      </c>
      <c r="S102" s="9">
        <v>480</v>
      </c>
      <c r="T102" s="9">
        <v>480</v>
      </c>
      <c r="U102" s="10">
        <f t="shared" si="2"/>
        <v>117120</v>
      </c>
      <c r="V102" s="9"/>
      <c r="W102" s="11"/>
      <c r="X102" s="157">
        <v>965</v>
      </c>
      <c r="Y102" s="157">
        <v>347250</v>
      </c>
      <c r="Z102" s="157">
        <v>0</v>
      </c>
      <c r="AA102" s="157">
        <v>0</v>
      </c>
    </row>
    <row r="103" spans="1:27" s="193" customFormat="1" x14ac:dyDescent="0.3">
      <c r="A103" s="188">
        <v>280</v>
      </c>
      <c r="B103" s="206" t="s">
        <v>379</v>
      </c>
      <c r="C103" s="206" t="s">
        <v>382</v>
      </c>
      <c r="D103" s="207" t="s">
        <v>383</v>
      </c>
      <c r="E103" s="188" t="s">
        <v>336</v>
      </c>
      <c r="F103" s="190">
        <v>283</v>
      </c>
      <c r="G103" s="188">
        <v>600</v>
      </c>
      <c r="H103" s="188"/>
      <c r="I103" s="191">
        <f t="shared" si="3"/>
        <v>169800</v>
      </c>
      <c r="J103" s="191"/>
      <c r="K103" s="188"/>
      <c r="L103" s="192"/>
      <c r="M103" s="5">
        <v>280</v>
      </c>
      <c r="N103" s="26" t="s">
        <v>379</v>
      </c>
      <c r="O103" s="26" t="s">
        <v>382</v>
      </c>
      <c r="P103" s="27" t="s">
        <v>383</v>
      </c>
      <c r="Q103" s="7" t="s">
        <v>336</v>
      </c>
      <c r="R103" s="8">
        <v>283</v>
      </c>
      <c r="S103" s="9">
        <v>600</v>
      </c>
      <c r="T103" s="9">
        <v>600</v>
      </c>
      <c r="U103" s="10">
        <f t="shared" si="2"/>
        <v>169800</v>
      </c>
      <c r="V103" s="9"/>
      <c r="W103" s="11"/>
      <c r="X103" s="157">
        <v>900</v>
      </c>
      <c r="Y103" s="157">
        <v>227300</v>
      </c>
      <c r="Z103" s="157">
        <v>0</v>
      </c>
      <c r="AA103" s="157">
        <v>0</v>
      </c>
    </row>
    <row r="104" spans="1:27" s="193" customFormat="1" x14ac:dyDescent="0.3">
      <c r="A104" s="188">
        <v>281</v>
      </c>
      <c r="B104" s="206" t="s">
        <v>379</v>
      </c>
      <c r="C104" s="206" t="s">
        <v>384</v>
      </c>
      <c r="D104" s="207" t="s">
        <v>385</v>
      </c>
      <c r="E104" s="188" t="s">
        <v>336</v>
      </c>
      <c r="F104" s="190">
        <v>616</v>
      </c>
      <c r="G104" s="188">
        <v>60</v>
      </c>
      <c r="H104" s="188"/>
      <c r="I104" s="191">
        <f t="shared" si="3"/>
        <v>36960</v>
      </c>
      <c r="J104" s="191"/>
      <c r="K104" s="188"/>
      <c r="L104" s="192"/>
      <c r="M104" s="5">
        <v>281</v>
      </c>
      <c r="N104" s="26" t="s">
        <v>379</v>
      </c>
      <c r="O104" s="26" t="s">
        <v>384</v>
      </c>
      <c r="P104" s="27" t="s">
        <v>385</v>
      </c>
      <c r="Q104" s="7" t="s">
        <v>336</v>
      </c>
      <c r="R104" s="8">
        <v>616</v>
      </c>
      <c r="S104" s="9">
        <v>60</v>
      </c>
      <c r="T104" s="9">
        <v>60</v>
      </c>
      <c r="U104" s="10">
        <f t="shared" si="2"/>
        <v>36960</v>
      </c>
      <c r="V104" s="9"/>
      <c r="W104" s="11"/>
      <c r="X104" s="157">
        <v>45</v>
      </c>
      <c r="Y104" s="157">
        <v>24975</v>
      </c>
      <c r="Z104" s="157">
        <v>0</v>
      </c>
      <c r="AA104" s="157">
        <v>0</v>
      </c>
    </row>
    <row r="105" spans="1:27" s="193" customFormat="1" x14ac:dyDescent="0.3">
      <c r="A105" s="188">
        <v>282</v>
      </c>
      <c r="B105" s="206" t="s">
        <v>386</v>
      </c>
      <c r="C105" s="206" t="s">
        <v>387</v>
      </c>
      <c r="D105" s="207" t="s">
        <v>388</v>
      </c>
      <c r="E105" s="188" t="s">
        <v>336</v>
      </c>
      <c r="F105" s="190">
        <v>384</v>
      </c>
      <c r="G105" s="188">
        <v>2500</v>
      </c>
      <c r="H105" s="188"/>
      <c r="I105" s="191">
        <f t="shared" si="3"/>
        <v>960000</v>
      </c>
      <c r="J105" s="191"/>
      <c r="K105" s="188"/>
      <c r="L105" s="192"/>
      <c r="M105" s="5">
        <v>282</v>
      </c>
      <c r="N105" s="26" t="s">
        <v>386</v>
      </c>
      <c r="O105" s="26" t="s">
        <v>387</v>
      </c>
      <c r="P105" s="27" t="s">
        <v>388</v>
      </c>
      <c r="Q105" s="7" t="s">
        <v>336</v>
      </c>
      <c r="R105" s="8">
        <v>384</v>
      </c>
      <c r="S105" s="161">
        <v>2500</v>
      </c>
      <c r="T105" s="9">
        <v>2500</v>
      </c>
      <c r="U105" s="10">
        <f t="shared" si="2"/>
        <v>960000</v>
      </c>
      <c r="V105" s="9"/>
      <c r="W105" s="11"/>
      <c r="X105" s="157">
        <v>0</v>
      </c>
      <c r="Y105" s="157">
        <v>0</v>
      </c>
      <c r="Z105" s="157">
        <v>0</v>
      </c>
      <c r="AA105" s="157">
        <v>0</v>
      </c>
    </row>
    <row r="106" spans="1:27" s="193" customFormat="1" x14ac:dyDescent="0.3">
      <c r="A106" s="188">
        <v>283</v>
      </c>
      <c r="B106" s="206" t="s">
        <v>386</v>
      </c>
      <c r="C106" s="206" t="s">
        <v>387</v>
      </c>
      <c r="D106" s="207" t="s">
        <v>389</v>
      </c>
      <c r="E106" s="188" t="s">
        <v>336</v>
      </c>
      <c r="F106" s="190">
        <v>413</v>
      </c>
      <c r="G106" s="188">
        <v>1200</v>
      </c>
      <c r="H106" s="188"/>
      <c r="I106" s="191">
        <f t="shared" si="3"/>
        <v>495600</v>
      </c>
      <c r="J106" s="191"/>
      <c r="K106" s="188"/>
      <c r="L106" s="192"/>
      <c r="M106" s="5">
        <v>283</v>
      </c>
      <c r="N106" s="26" t="s">
        <v>386</v>
      </c>
      <c r="O106" s="26" t="s">
        <v>387</v>
      </c>
      <c r="P106" s="27" t="s">
        <v>389</v>
      </c>
      <c r="Q106" s="7" t="s">
        <v>336</v>
      </c>
      <c r="R106" s="8">
        <v>413</v>
      </c>
      <c r="S106" s="9">
        <v>1200</v>
      </c>
      <c r="T106" s="9">
        <v>1200</v>
      </c>
      <c r="U106" s="10">
        <f t="shared" si="2"/>
        <v>495600</v>
      </c>
      <c r="V106" s="9"/>
      <c r="W106" s="11"/>
      <c r="X106" s="157">
        <v>1739</v>
      </c>
      <c r="Y106" s="157">
        <v>629121</v>
      </c>
      <c r="Z106" s="157">
        <v>0</v>
      </c>
      <c r="AA106" s="157">
        <v>0</v>
      </c>
    </row>
    <row r="107" spans="1:27" s="193" customFormat="1" ht="54" x14ac:dyDescent="0.3">
      <c r="A107" s="188">
        <v>284</v>
      </c>
      <c r="B107" s="197" t="s">
        <v>390</v>
      </c>
      <c r="C107" s="197" t="s">
        <v>390</v>
      </c>
      <c r="D107" s="207" t="s">
        <v>391</v>
      </c>
      <c r="E107" s="188" t="s">
        <v>336</v>
      </c>
      <c r="F107" s="190">
        <v>235</v>
      </c>
      <c r="G107" s="188">
        <v>800</v>
      </c>
      <c r="H107" s="188"/>
      <c r="I107" s="191">
        <f t="shared" si="3"/>
        <v>188000</v>
      </c>
      <c r="J107" s="191"/>
      <c r="K107" s="188"/>
      <c r="L107" s="192"/>
      <c r="M107" s="5">
        <v>284</v>
      </c>
      <c r="N107" s="21" t="s">
        <v>390</v>
      </c>
      <c r="O107" s="21" t="s">
        <v>390</v>
      </c>
      <c r="P107" s="27" t="s">
        <v>391</v>
      </c>
      <c r="Q107" s="7" t="s">
        <v>336</v>
      </c>
      <c r="R107" s="8">
        <v>235</v>
      </c>
      <c r="S107" s="161">
        <v>800</v>
      </c>
      <c r="T107" s="9">
        <v>800</v>
      </c>
      <c r="U107" s="10">
        <f t="shared" si="2"/>
        <v>188000</v>
      </c>
      <c r="V107" s="9"/>
      <c r="W107" s="11"/>
      <c r="X107" s="157">
        <v>0</v>
      </c>
      <c r="Y107" s="157">
        <v>0</v>
      </c>
      <c r="Z107" s="157">
        <v>0</v>
      </c>
      <c r="AA107" s="157">
        <v>0</v>
      </c>
    </row>
    <row r="108" spans="1:27" s="193" customFormat="1" ht="36" x14ac:dyDescent="0.3">
      <c r="A108" s="188">
        <v>285</v>
      </c>
      <c r="B108" s="197" t="s">
        <v>392</v>
      </c>
      <c r="C108" s="197" t="s">
        <v>392</v>
      </c>
      <c r="D108" s="207" t="s">
        <v>393</v>
      </c>
      <c r="E108" s="188" t="s">
        <v>336</v>
      </c>
      <c r="F108" s="190">
        <v>200</v>
      </c>
      <c r="G108" s="188">
        <v>20</v>
      </c>
      <c r="H108" s="188"/>
      <c r="I108" s="191">
        <f t="shared" si="3"/>
        <v>4000</v>
      </c>
      <c r="J108" s="191"/>
      <c r="K108" s="188"/>
      <c r="L108" s="192"/>
      <c r="M108" s="5">
        <v>285</v>
      </c>
      <c r="N108" s="21" t="s">
        <v>392</v>
      </c>
      <c r="O108" s="21" t="s">
        <v>392</v>
      </c>
      <c r="P108" s="27" t="s">
        <v>393</v>
      </c>
      <c r="Q108" s="7" t="s">
        <v>336</v>
      </c>
      <c r="R108" s="8">
        <v>200</v>
      </c>
      <c r="S108" s="161">
        <v>20</v>
      </c>
      <c r="T108" s="9">
        <v>20</v>
      </c>
      <c r="U108" s="10">
        <f t="shared" si="2"/>
        <v>4000</v>
      </c>
      <c r="V108" s="9"/>
      <c r="W108" s="11"/>
      <c r="X108" s="157">
        <v>0</v>
      </c>
      <c r="Y108" s="157">
        <v>0</v>
      </c>
      <c r="Z108" s="157">
        <v>0</v>
      </c>
      <c r="AA108" s="157">
        <v>0</v>
      </c>
    </row>
    <row r="109" spans="1:27" s="193" customFormat="1" ht="36" x14ac:dyDescent="0.3">
      <c r="A109" s="188">
        <v>286</v>
      </c>
      <c r="B109" s="197" t="s">
        <v>394</v>
      </c>
      <c r="C109" s="197" t="s">
        <v>394</v>
      </c>
      <c r="D109" s="207" t="s">
        <v>393</v>
      </c>
      <c r="E109" s="188" t="s">
        <v>336</v>
      </c>
      <c r="F109" s="190">
        <v>311</v>
      </c>
      <c r="G109" s="188">
        <v>20</v>
      </c>
      <c r="H109" s="188"/>
      <c r="I109" s="191">
        <f t="shared" si="3"/>
        <v>6220</v>
      </c>
      <c r="J109" s="191"/>
      <c r="K109" s="188"/>
      <c r="L109" s="192"/>
      <c r="M109" s="5">
        <v>286</v>
      </c>
      <c r="N109" s="21" t="s">
        <v>394</v>
      </c>
      <c r="O109" s="21" t="s">
        <v>394</v>
      </c>
      <c r="P109" s="27" t="s">
        <v>393</v>
      </c>
      <c r="Q109" s="7" t="s">
        <v>336</v>
      </c>
      <c r="R109" s="8">
        <v>311</v>
      </c>
      <c r="S109" s="9">
        <v>10</v>
      </c>
      <c r="T109" s="9">
        <v>20</v>
      </c>
      <c r="U109" s="10">
        <f t="shared" si="2"/>
        <v>3110</v>
      </c>
      <c r="V109" s="9"/>
      <c r="W109" s="11"/>
      <c r="X109" s="157">
        <v>8</v>
      </c>
      <c r="Y109" s="157">
        <v>2048</v>
      </c>
      <c r="Z109" s="157">
        <v>0</v>
      </c>
      <c r="AA109" s="157">
        <v>0</v>
      </c>
    </row>
    <row r="110" spans="1:27" s="193" customFormat="1" x14ac:dyDescent="0.3">
      <c r="A110" s="188">
        <v>287</v>
      </c>
      <c r="B110" s="197" t="s">
        <v>395</v>
      </c>
      <c r="C110" s="206" t="s">
        <v>395</v>
      </c>
      <c r="D110" s="207" t="s">
        <v>396</v>
      </c>
      <c r="E110" s="188" t="s">
        <v>336</v>
      </c>
      <c r="F110" s="190">
        <v>483</v>
      </c>
      <c r="G110" s="188">
        <v>2400</v>
      </c>
      <c r="H110" s="188"/>
      <c r="I110" s="191">
        <f t="shared" si="3"/>
        <v>1159200</v>
      </c>
      <c r="J110" s="191"/>
      <c r="K110" s="188"/>
      <c r="L110" s="192"/>
      <c r="M110" s="5">
        <v>287</v>
      </c>
      <c r="N110" s="21" t="s">
        <v>395</v>
      </c>
      <c r="O110" s="26" t="s">
        <v>395</v>
      </c>
      <c r="P110" s="27" t="s">
        <v>396</v>
      </c>
      <c r="Q110" s="7" t="s">
        <v>336</v>
      </c>
      <c r="R110" s="8">
        <v>483</v>
      </c>
      <c r="S110" s="9">
        <v>2400</v>
      </c>
      <c r="T110" s="9">
        <v>2400</v>
      </c>
      <c r="U110" s="10">
        <f t="shared" si="2"/>
        <v>1159200</v>
      </c>
      <c r="V110" s="9"/>
      <c r="W110" s="11"/>
      <c r="X110" s="157">
        <v>1800</v>
      </c>
      <c r="Y110" s="157">
        <v>783000</v>
      </c>
      <c r="Z110" s="157">
        <v>0</v>
      </c>
      <c r="AA110" s="157">
        <v>0</v>
      </c>
    </row>
    <row r="111" spans="1:27" s="193" customFormat="1" ht="36" x14ac:dyDescent="0.3">
      <c r="A111" s="188">
        <v>288</v>
      </c>
      <c r="B111" s="206" t="s">
        <v>397</v>
      </c>
      <c r="C111" s="197" t="s">
        <v>397</v>
      </c>
      <c r="D111" s="207" t="s">
        <v>398</v>
      </c>
      <c r="E111" s="188" t="s">
        <v>336</v>
      </c>
      <c r="F111" s="190">
        <v>630</v>
      </c>
      <c r="G111" s="188">
        <v>60</v>
      </c>
      <c r="H111" s="188"/>
      <c r="I111" s="191">
        <f t="shared" si="3"/>
        <v>37800</v>
      </c>
      <c r="J111" s="191"/>
      <c r="K111" s="188"/>
      <c r="L111" s="192"/>
      <c r="M111" s="5">
        <v>288</v>
      </c>
      <c r="N111" s="26" t="s">
        <v>397</v>
      </c>
      <c r="O111" s="21" t="s">
        <v>397</v>
      </c>
      <c r="P111" s="27" t="s">
        <v>398</v>
      </c>
      <c r="Q111" s="7" t="s">
        <v>336</v>
      </c>
      <c r="R111" s="8">
        <v>630</v>
      </c>
      <c r="S111" s="9">
        <v>60</v>
      </c>
      <c r="T111" s="9">
        <v>60</v>
      </c>
      <c r="U111" s="10">
        <f t="shared" si="2"/>
        <v>37800</v>
      </c>
      <c r="V111" s="9"/>
      <c r="W111" s="11"/>
      <c r="X111" s="157">
        <v>60</v>
      </c>
      <c r="Y111" s="157">
        <v>34080</v>
      </c>
      <c r="Z111" s="157">
        <v>0</v>
      </c>
      <c r="AA111" s="157">
        <v>0</v>
      </c>
    </row>
    <row r="112" spans="1:27" s="193" customFormat="1" x14ac:dyDescent="0.3">
      <c r="A112" s="188">
        <v>289</v>
      </c>
      <c r="B112" s="206" t="s">
        <v>399</v>
      </c>
      <c r="C112" s="206" t="s">
        <v>400</v>
      </c>
      <c r="D112" s="207" t="s">
        <v>401</v>
      </c>
      <c r="E112" s="188" t="s">
        <v>336</v>
      </c>
      <c r="F112" s="190">
        <v>509</v>
      </c>
      <c r="G112" s="188">
        <v>24</v>
      </c>
      <c r="H112" s="188"/>
      <c r="I112" s="191">
        <f t="shared" si="3"/>
        <v>12216</v>
      </c>
      <c r="J112" s="191"/>
      <c r="K112" s="188"/>
      <c r="L112" s="192"/>
      <c r="M112" s="5">
        <v>289</v>
      </c>
      <c r="N112" s="26" t="s">
        <v>399</v>
      </c>
      <c r="O112" s="26" t="s">
        <v>400</v>
      </c>
      <c r="P112" s="27" t="s">
        <v>401</v>
      </c>
      <c r="Q112" s="7" t="s">
        <v>336</v>
      </c>
      <c r="R112" s="8">
        <v>509</v>
      </c>
      <c r="S112" s="9">
        <v>24</v>
      </c>
      <c r="T112" s="9">
        <v>24</v>
      </c>
      <c r="U112" s="10">
        <f t="shared" si="2"/>
        <v>12216</v>
      </c>
      <c r="V112" s="9"/>
      <c r="W112" s="11"/>
      <c r="X112" s="157">
        <v>31</v>
      </c>
      <c r="Y112" s="157">
        <v>13942</v>
      </c>
      <c r="Z112" s="157">
        <v>0</v>
      </c>
      <c r="AA112" s="157">
        <v>0</v>
      </c>
    </row>
    <row r="113" spans="1:27" s="193" customFormat="1" x14ac:dyDescent="0.3">
      <c r="A113" s="188">
        <v>290</v>
      </c>
      <c r="B113" s="206" t="s">
        <v>402</v>
      </c>
      <c r="C113" s="206" t="s">
        <v>402</v>
      </c>
      <c r="D113" s="207" t="s">
        <v>403</v>
      </c>
      <c r="E113" s="188" t="s">
        <v>336</v>
      </c>
      <c r="F113" s="190">
        <v>372</v>
      </c>
      <c r="G113" s="188">
        <v>24</v>
      </c>
      <c r="H113" s="188"/>
      <c r="I113" s="191">
        <f t="shared" si="3"/>
        <v>8928</v>
      </c>
      <c r="J113" s="191"/>
      <c r="K113" s="188"/>
      <c r="L113" s="192"/>
      <c r="M113" s="5">
        <v>290</v>
      </c>
      <c r="N113" s="26" t="s">
        <v>402</v>
      </c>
      <c r="O113" s="26" t="s">
        <v>402</v>
      </c>
      <c r="P113" s="27" t="s">
        <v>403</v>
      </c>
      <c r="Q113" s="7" t="s">
        <v>336</v>
      </c>
      <c r="R113" s="8">
        <v>372</v>
      </c>
      <c r="S113" s="9">
        <v>24</v>
      </c>
      <c r="T113" s="9">
        <v>24</v>
      </c>
      <c r="U113" s="10">
        <f t="shared" si="2"/>
        <v>8928</v>
      </c>
      <c r="V113" s="9"/>
      <c r="W113" s="11"/>
      <c r="X113" s="157">
        <v>24</v>
      </c>
      <c r="Y113" s="157">
        <v>8040</v>
      </c>
      <c r="Z113" s="157">
        <v>0</v>
      </c>
      <c r="AA113" s="157">
        <v>0</v>
      </c>
    </row>
    <row r="114" spans="1:27" s="193" customFormat="1" x14ac:dyDescent="0.3">
      <c r="A114" s="188">
        <v>291</v>
      </c>
      <c r="B114" s="206" t="s">
        <v>404</v>
      </c>
      <c r="C114" s="206" t="s">
        <v>404</v>
      </c>
      <c r="D114" s="207" t="s">
        <v>405</v>
      </c>
      <c r="E114" s="188" t="s">
        <v>336</v>
      </c>
      <c r="F114" s="190">
        <v>289</v>
      </c>
      <c r="G114" s="188">
        <v>24</v>
      </c>
      <c r="H114" s="188"/>
      <c r="I114" s="191">
        <f t="shared" si="3"/>
        <v>6936</v>
      </c>
      <c r="J114" s="191"/>
      <c r="K114" s="188"/>
      <c r="L114" s="192"/>
      <c r="M114" s="5">
        <v>291</v>
      </c>
      <c r="N114" s="26" t="s">
        <v>404</v>
      </c>
      <c r="O114" s="26" t="s">
        <v>404</v>
      </c>
      <c r="P114" s="27" t="s">
        <v>405</v>
      </c>
      <c r="Q114" s="7" t="s">
        <v>336</v>
      </c>
      <c r="R114" s="8">
        <v>289</v>
      </c>
      <c r="S114" s="161">
        <v>24</v>
      </c>
      <c r="T114" s="9">
        <v>24</v>
      </c>
      <c r="U114" s="10">
        <f t="shared" si="2"/>
        <v>6936</v>
      </c>
      <c r="V114" s="9"/>
      <c r="W114" s="11"/>
      <c r="X114" s="157">
        <v>0</v>
      </c>
      <c r="Y114" s="157">
        <v>0</v>
      </c>
      <c r="Z114" s="157">
        <v>0</v>
      </c>
      <c r="AA114" s="157">
        <v>0</v>
      </c>
    </row>
    <row r="115" spans="1:27" s="193" customFormat="1" x14ac:dyDescent="0.3">
      <c r="A115" s="188">
        <v>292</v>
      </c>
      <c r="B115" s="206" t="s">
        <v>406</v>
      </c>
      <c r="C115" s="206" t="s">
        <v>407</v>
      </c>
      <c r="D115" s="207" t="s">
        <v>408</v>
      </c>
      <c r="E115" s="188" t="s">
        <v>336</v>
      </c>
      <c r="F115" s="190">
        <v>350</v>
      </c>
      <c r="G115" s="188">
        <v>10</v>
      </c>
      <c r="H115" s="188"/>
      <c r="I115" s="191">
        <f t="shared" si="3"/>
        <v>3500</v>
      </c>
      <c r="J115" s="191"/>
      <c r="K115" s="188"/>
      <c r="L115" s="192"/>
      <c r="M115" s="5">
        <v>292</v>
      </c>
      <c r="N115" s="26" t="s">
        <v>406</v>
      </c>
      <c r="O115" s="26" t="s">
        <v>407</v>
      </c>
      <c r="P115" s="27" t="s">
        <v>408</v>
      </c>
      <c r="Q115" s="7" t="s">
        <v>336</v>
      </c>
      <c r="R115" s="8">
        <v>350</v>
      </c>
      <c r="S115" s="9">
        <v>10</v>
      </c>
      <c r="T115" s="9">
        <v>10</v>
      </c>
      <c r="U115" s="10">
        <f t="shared" si="2"/>
        <v>3500</v>
      </c>
      <c r="V115" s="9"/>
      <c r="W115" s="11"/>
      <c r="X115" s="157">
        <v>2</v>
      </c>
      <c r="Y115" s="157">
        <v>290</v>
      </c>
      <c r="Z115" s="157">
        <v>0</v>
      </c>
      <c r="AA115" s="157">
        <v>0</v>
      </c>
    </row>
    <row r="116" spans="1:27" s="193" customFormat="1" x14ac:dyDescent="0.3">
      <c r="A116" s="188">
        <v>293</v>
      </c>
      <c r="B116" s="206" t="s">
        <v>409</v>
      </c>
      <c r="C116" s="206" t="s">
        <v>410</v>
      </c>
      <c r="D116" s="207" t="s">
        <v>411</v>
      </c>
      <c r="E116" s="188" t="s">
        <v>336</v>
      </c>
      <c r="F116" s="190">
        <v>347</v>
      </c>
      <c r="G116" s="188">
        <v>50</v>
      </c>
      <c r="H116" s="188"/>
      <c r="I116" s="191">
        <f t="shared" si="3"/>
        <v>17350</v>
      </c>
      <c r="J116" s="191"/>
      <c r="K116" s="188"/>
      <c r="L116" s="192"/>
      <c r="M116" s="5">
        <v>293</v>
      </c>
      <c r="N116" s="26" t="s">
        <v>409</v>
      </c>
      <c r="O116" s="26" t="s">
        <v>410</v>
      </c>
      <c r="P116" s="27" t="s">
        <v>411</v>
      </c>
      <c r="Q116" s="7" t="s">
        <v>336</v>
      </c>
      <c r="R116" s="8">
        <v>347</v>
      </c>
      <c r="S116" s="9">
        <v>50</v>
      </c>
      <c r="T116" s="9">
        <v>50</v>
      </c>
      <c r="U116" s="10">
        <f t="shared" si="2"/>
        <v>17350</v>
      </c>
      <c r="V116" s="9"/>
      <c r="W116" s="11"/>
      <c r="X116" s="157">
        <v>25</v>
      </c>
      <c r="Y116" s="157">
        <v>7825</v>
      </c>
      <c r="Z116" s="157">
        <v>0</v>
      </c>
      <c r="AA116" s="157">
        <v>0</v>
      </c>
    </row>
    <row r="117" spans="1:27" s="193" customFormat="1" x14ac:dyDescent="0.3">
      <c r="A117" s="188">
        <v>294</v>
      </c>
      <c r="B117" s="206" t="s">
        <v>412</v>
      </c>
      <c r="C117" s="206" t="s">
        <v>413</v>
      </c>
      <c r="D117" s="207" t="s">
        <v>414</v>
      </c>
      <c r="E117" s="188" t="s">
        <v>336</v>
      </c>
      <c r="F117" s="190">
        <v>261</v>
      </c>
      <c r="G117" s="188">
        <v>5</v>
      </c>
      <c r="H117" s="188"/>
      <c r="I117" s="191">
        <f t="shared" si="3"/>
        <v>1305</v>
      </c>
      <c r="J117" s="191"/>
      <c r="K117" s="188"/>
      <c r="L117" s="192"/>
      <c r="M117" s="5">
        <v>294</v>
      </c>
      <c r="N117" s="26" t="s">
        <v>412</v>
      </c>
      <c r="O117" s="26" t="s">
        <v>413</v>
      </c>
      <c r="P117" s="27" t="s">
        <v>414</v>
      </c>
      <c r="Q117" s="7" t="s">
        <v>336</v>
      </c>
      <c r="R117" s="8">
        <v>261</v>
      </c>
      <c r="S117" s="9">
        <v>5</v>
      </c>
      <c r="T117" s="9">
        <v>5</v>
      </c>
      <c r="U117" s="10">
        <f t="shared" si="2"/>
        <v>1305</v>
      </c>
      <c r="V117" s="9"/>
      <c r="W117" s="11"/>
      <c r="X117" s="157">
        <v>1</v>
      </c>
      <c r="Y117" s="157">
        <v>235</v>
      </c>
      <c r="Z117" s="157">
        <v>0</v>
      </c>
      <c r="AA117" s="157">
        <v>0</v>
      </c>
    </row>
    <row r="118" spans="1:27" s="193" customFormat="1" x14ac:dyDescent="0.3">
      <c r="A118" s="188"/>
      <c r="B118" s="206"/>
      <c r="C118" s="206"/>
      <c r="D118" s="207"/>
      <c r="E118" s="188"/>
      <c r="F118" s="190"/>
      <c r="G118" s="188"/>
      <c r="H118" s="188"/>
      <c r="I118" s="208">
        <f>SUM(I8:I117)</f>
        <v>31265120.585000001</v>
      </c>
      <c r="J118" s="191"/>
      <c r="K118" s="188"/>
      <c r="L118" s="192"/>
      <c r="M118" s="155"/>
      <c r="N118" s="155" t="s">
        <v>621</v>
      </c>
      <c r="O118" s="155"/>
      <c r="P118" s="155"/>
      <c r="Q118" s="155"/>
      <c r="R118" s="155"/>
      <c r="S118" s="155"/>
      <c r="T118" s="155"/>
      <c r="U118" s="154">
        <f t="shared" ref="U118:AA118" si="4">SUM(U8:U117)</f>
        <v>24856300.73</v>
      </c>
      <c r="V118" s="154">
        <f t="shared" si="4"/>
        <v>0</v>
      </c>
      <c r="W118" s="154">
        <f t="shared" si="4"/>
        <v>0</v>
      </c>
      <c r="X118" s="159">
        <f t="shared" si="4"/>
        <v>107534</v>
      </c>
      <c r="Y118" s="159">
        <f t="shared" si="4"/>
        <v>19607395.219999999</v>
      </c>
      <c r="Z118" s="159">
        <f t="shared" si="4"/>
        <v>10091</v>
      </c>
      <c r="AA118" s="159">
        <f t="shared" si="4"/>
        <v>1321216.3800000004</v>
      </c>
    </row>
    <row r="119" spans="1:27" x14ac:dyDescent="0.3">
      <c r="A119" s="188"/>
      <c r="B119" s="189"/>
      <c r="C119" s="188"/>
      <c r="D119" s="188"/>
      <c r="E119" s="188"/>
      <c r="F119" s="190"/>
      <c r="G119" s="188"/>
      <c r="H119" s="188"/>
      <c r="I119" s="188"/>
      <c r="J119" s="188"/>
      <c r="K119" s="188"/>
      <c r="L119" s="192"/>
    </row>
    <row r="120" spans="1:27" hidden="1" x14ac:dyDescent="0.3">
      <c r="A120" s="188"/>
      <c r="B120" s="189"/>
      <c r="C120" s="188"/>
      <c r="D120" s="188"/>
      <c r="E120" s="188"/>
      <c r="F120" s="190"/>
      <c r="G120" s="188"/>
      <c r="H120" s="188"/>
      <c r="I120" s="188"/>
      <c r="J120" s="188"/>
      <c r="K120" s="188"/>
      <c r="L120" s="192"/>
    </row>
    <row r="121" spans="1:27" hidden="1" x14ac:dyDescent="0.3">
      <c r="A121" s="209"/>
      <c r="B121" s="188"/>
      <c r="C121" s="210" t="s">
        <v>1010</v>
      </c>
      <c r="D121" s="188"/>
      <c r="E121" s="188"/>
      <c r="F121" s="190"/>
      <c r="G121" s="188"/>
      <c r="H121" s="188"/>
      <c r="I121" s="188"/>
      <c r="J121" s="188"/>
      <c r="K121" s="188"/>
      <c r="L121" s="192"/>
    </row>
    <row r="122" spans="1:27" ht="36" hidden="1" x14ac:dyDescent="0.3">
      <c r="A122" s="188">
        <v>1</v>
      </c>
      <c r="B122" s="189" t="s">
        <v>39</v>
      </c>
      <c r="C122" s="211" t="s">
        <v>40</v>
      </c>
      <c r="D122" s="211" t="s">
        <v>41</v>
      </c>
      <c r="E122" s="211" t="s">
        <v>42</v>
      </c>
      <c r="F122" s="190">
        <v>501600</v>
      </c>
      <c r="G122" s="211">
        <v>50</v>
      </c>
      <c r="H122" s="211"/>
      <c r="I122" s="6">
        <f t="shared" ref="I122:I134" si="5">F122*G122</f>
        <v>25080000</v>
      </c>
      <c r="J122" s="211"/>
      <c r="K122" s="211"/>
      <c r="L122" s="212"/>
      <c r="M122" s="5">
        <v>25</v>
      </c>
      <c r="N122" s="7" t="s">
        <v>39</v>
      </c>
      <c r="O122" s="14" t="s">
        <v>40</v>
      </c>
      <c r="P122" s="14" t="s">
        <v>41</v>
      </c>
      <c r="Q122" s="14" t="s">
        <v>42</v>
      </c>
      <c r="R122" s="8">
        <v>501600</v>
      </c>
      <c r="S122" s="15">
        <v>30</v>
      </c>
      <c r="T122" s="15">
        <v>50</v>
      </c>
      <c r="U122" s="10">
        <f t="shared" ref="U122:U133" si="6">S122*R122</f>
        <v>15048000</v>
      </c>
      <c r="V122" s="15"/>
      <c r="W122" s="16"/>
      <c r="X122" s="157">
        <v>28</v>
      </c>
      <c r="Y122" s="157">
        <v>13548000</v>
      </c>
      <c r="Z122" s="157">
        <v>2</v>
      </c>
      <c r="AA122" s="157">
        <v>848000</v>
      </c>
    </row>
    <row r="123" spans="1:27" ht="54" hidden="1" x14ac:dyDescent="0.3">
      <c r="A123" s="188">
        <v>2</v>
      </c>
      <c r="B123" s="189" t="s">
        <v>50</v>
      </c>
      <c r="C123" s="188" t="s">
        <v>51</v>
      </c>
      <c r="D123" s="188" t="s">
        <v>52</v>
      </c>
      <c r="E123" s="188" t="s">
        <v>53</v>
      </c>
      <c r="F123" s="190">
        <v>6701.67</v>
      </c>
      <c r="G123" s="188">
        <v>400</v>
      </c>
      <c r="H123" s="188"/>
      <c r="I123" s="6">
        <f t="shared" si="5"/>
        <v>2680668</v>
      </c>
      <c r="J123" s="188"/>
      <c r="K123" s="188"/>
      <c r="L123" s="192"/>
      <c r="M123" s="5">
        <v>35</v>
      </c>
      <c r="N123" s="7" t="s">
        <v>50</v>
      </c>
      <c r="O123" s="7" t="s">
        <v>51</v>
      </c>
      <c r="P123" s="6" t="s">
        <v>52</v>
      </c>
      <c r="Q123" s="7" t="s">
        <v>53</v>
      </c>
      <c r="R123" s="8">
        <v>6701.67</v>
      </c>
      <c r="S123" s="161">
        <v>400</v>
      </c>
      <c r="T123" s="9">
        <v>400</v>
      </c>
      <c r="U123" s="10">
        <f t="shared" si="6"/>
        <v>2680668</v>
      </c>
      <c r="V123" s="9"/>
      <c r="W123" s="11"/>
      <c r="X123" s="157">
        <v>0</v>
      </c>
      <c r="Y123" s="157">
        <v>0</v>
      </c>
      <c r="Z123" s="157">
        <v>0</v>
      </c>
      <c r="AA123" s="157">
        <v>0</v>
      </c>
    </row>
    <row r="124" spans="1:27" hidden="1" x14ac:dyDescent="0.3">
      <c r="A124" s="188">
        <v>3</v>
      </c>
      <c r="B124" s="189" t="s">
        <v>132</v>
      </c>
      <c r="C124" s="188" t="s">
        <v>132</v>
      </c>
      <c r="D124" s="188" t="s">
        <v>133</v>
      </c>
      <c r="E124" s="203"/>
      <c r="F124" s="190">
        <v>50413.86</v>
      </c>
      <c r="G124" s="203">
        <v>30</v>
      </c>
      <c r="H124" s="203"/>
      <c r="I124" s="6">
        <f t="shared" si="5"/>
        <v>1512415.8</v>
      </c>
      <c r="J124" s="203"/>
      <c r="K124" s="203"/>
      <c r="L124" s="205"/>
      <c r="M124" s="5">
        <v>100</v>
      </c>
      <c r="N124" s="7" t="s">
        <v>132</v>
      </c>
      <c r="O124" s="7" t="s">
        <v>132</v>
      </c>
      <c r="P124" s="7" t="s">
        <v>133</v>
      </c>
      <c r="Q124" s="5"/>
      <c r="R124" s="8">
        <v>50413.86</v>
      </c>
      <c r="S124" s="9">
        <v>15</v>
      </c>
      <c r="T124" s="9">
        <v>30</v>
      </c>
      <c r="U124" s="10">
        <f t="shared" si="6"/>
        <v>756207.9</v>
      </c>
      <c r="V124" s="9"/>
      <c r="W124" s="11"/>
      <c r="X124" s="157">
        <v>18</v>
      </c>
      <c r="Y124" s="157">
        <v>758700</v>
      </c>
      <c r="Z124" s="157">
        <v>2</v>
      </c>
      <c r="AA124" s="157">
        <v>84300</v>
      </c>
    </row>
    <row r="125" spans="1:27" s="213" customFormat="1" ht="36" hidden="1" x14ac:dyDescent="0.3">
      <c r="A125" s="188">
        <v>4</v>
      </c>
      <c r="B125" s="188" t="s">
        <v>195</v>
      </c>
      <c r="C125" s="188" t="s">
        <v>196</v>
      </c>
      <c r="D125" s="188" t="s">
        <v>197</v>
      </c>
      <c r="E125" s="188" t="s">
        <v>198</v>
      </c>
      <c r="F125" s="190">
        <v>10.24</v>
      </c>
      <c r="G125" s="188">
        <v>400</v>
      </c>
      <c r="H125" s="188"/>
      <c r="I125" s="6">
        <f t="shared" si="5"/>
        <v>4096</v>
      </c>
      <c r="J125" s="188"/>
      <c r="K125" s="188"/>
      <c r="L125" s="192"/>
      <c r="M125" s="5">
        <v>154</v>
      </c>
      <c r="N125" s="7" t="s">
        <v>195</v>
      </c>
      <c r="O125" s="7" t="s">
        <v>196</v>
      </c>
      <c r="P125" s="7" t="s">
        <v>197</v>
      </c>
      <c r="Q125" s="7" t="s">
        <v>198</v>
      </c>
      <c r="R125" s="8">
        <v>10.24</v>
      </c>
      <c r="S125" s="161">
        <v>400</v>
      </c>
      <c r="T125" s="9">
        <v>400</v>
      </c>
      <c r="U125" s="10">
        <f t="shared" si="6"/>
        <v>4096</v>
      </c>
      <c r="V125" s="9"/>
      <c r="W125" s="11"/>
      <c r="X125" s="157"/>
      <c r="Y125" s="157"/>
      <c r="Z125" s="157"/>
      <c r="AA125" s="157"/>
    </row>
    <row r="126" spans="1:27" s="213" customFormat="1" ht="36" hidden="1" x14ac:dyDescent="0.3">
      <c r="A126" s="188">
        <v>5</v>
      </c>
      <c r="B126" s="189" t="s">
        <v>199</v>
      </c>
      <c r="C126" s="188" t="s">
        <v>200</v>
      </c>
      <c r="D126" s="188" t="s">
        <v>201</v>
      </c>
      <c r="E126" s="188" t="s">
        <v>202</v>
      </c>
      <c r="F126" s="190">
        <v>2.5299999999999998</v>
      </c>
      <c r="G126" s="188">
        <v>200</v>
      </c>
      <c r="H126" s="188"/>
      <c r="I126" s="6">
        <f t="shared" si="5"/>
        <v>505.99999999999994</v>
      </c>
      <c r="J126" s="188"/>
      <c r="K126" s="188"/>
      <c r="L126" s="192"/>
      <c r="M126" s="5">
        <v>155</v>
      </c>
      <c r="N126" s="7" t="s">
        <v>199</v>
      </c>
      <c r="O126" s="7" t="s">
        <v>200</v>
      </c>
      <c r="P126" s="6" t="s">
        <v>201</v>
      </c>
      <c r="Q126" s="7" t="s">
        <v>202</v>
      </c>
      <c r="R126" s="8">
        <v>2.5299999999999998</v>
      </c>
      <c r="S126" s="161">
        <v>200</v>
      </c>
      <c r="T126" s="9">
        <v>200</v>
      </c>
      <c r="U126" s="10">
        <f t="shared" si="6"/>
        <v>505.99999999999994</v>
      </c>
      <c r="V126" s="9"/>
      <c r="W126" s="11"/>
      <c r="X126" s="157"/>
      <c r="Y126" s="157"/>
      <c r="Z126" s="157"/>
      <c r="AA126" s="157"/>
    </row>
    <row r="127" spans="1:27" s="213" customFormat="1" ht="54" hidden="1" x14ac:dyDescent="0.3">
      <c r="A127" s="188">
        <v>6</v>
      </c>
      <c r="B127" s="189" t="s">
        <v>265</v>
      </c>
      <c r="C127" s="188" t="s">
        <v>266</v>
      </c>
      <c r="D127" s="188" t="s">
        <v>267</v>
      </c>
      <c r="E127" s="188" t="s">
        <v>268</v>
      </c>
      <c r="F127" s="190">
        <v>80405.902500000011</v>
      </c>
      <c r="G127" s="188">
        <v>10</v>
      </c>
      <c r="H127" s="188"/>
      <c r="I127" s="6">
        <f t="shared" si="5"/>
        <v>804059.02500000014</v>
      </c>
      <c r="J127" s="188"/>
      <c r="K127" s="188"/>
      <c r="L127" s="192"/>
      <c r="M127" s="5">
        <v>208</v>
      </c>
      <c r="N127" s="7" t="s">
        <v>265</v>
      </c>
      <c r="O127" s="7" t="s">
        <v>266</v>
      </c>
      <c r="P127" s="7" t="s">
        <v>267</v>
      </c>
      <c r="Q127" s="7" t="s">
        <v>268</v>
      </c>
      <c r="R127" s="8">
        <v>80405.902500000011</v>
      </c>
      <c r="S127" s="161">
        <v>10</v>
      </c>
      <c r="T127" s="9">
        <v>10</v>
      </c>
      <c r="U127" s="10">
        <f t="shared" si="6"/>
        <v>804059.02500000014</v>
      </c>
      <c r="V127" s="9"/>
      <c r="W127" s="11"/>
      <c r="X127" s="157"/>
      <c r="Y127" s="157"/>
      <c r="Z127" s="157"/>
      <c r="AA127" s="157"/>
    </row>
    <row r="128" spans="1:27" s="213" customFormat="1" ht="36" hidden="1" x14ac:dyDescent="0.3">
      <c r="A128" s="188">
        <v>7</v>
      </c>
      <c r="B128" s="189" t="s">
        <v>269</v>
      </c>
      <c r="C128" s="188" t="s">
        <v>270</v>
      </c>
      <c r="D128" s="188" t="s">
        <v>271</v>
      </c>
      <c r="E128" s="188" t="s">
        <v>272</v>
      </c>
      <c r="F128" s="190">
        <v>536.48</v>
      </c>
      <c r="G128" s="188">
        <v>2000</v>
      </c>
      <c r="H128" s="188"/>
      <c r="I128" s="6">
        <f t="shared" si="5"/>
        <v>1072960</v>
      </c>
      <c r="J128" s="188"/>
      <c r="K128" s="188"/>
      <c r="L128" s="192"/>
      <c r="M128" s="5">
        <v>211</v>
      </c>
      <c r="N128" s="7" t="s">
        <v>269</v>
      </c>
      <c r="O128" s="7" t="s">
        <v>270</v>
      </c>
      <c r="P128" s="6" t="s">
        <v>271</v>
      </c>
      <c r="Q128" s="7" t="s">
        <v>272</v>
      </c>
      <c r="R128" s="8">
        <v>536.48</v>
      </c>
      <c r="S128" s="9">
        <v>400</v>
      </c>
      <c r="T128" s="9">
        <v>2000</v>
      </c>
      <c r="U128" s="10">
        <f t="shared" si="6"/>
        <v>214592</v>
      </c>
      <c r="V128" s="9"/>
      <c r="W128" s="11"/>
      <c r="X128" s="157">
        <v>400</v>
      </c>
      <c r="Y128" s="157">
        <v>212000</v>
      </c>
      <c r="Z128" s="157">
        <v>50</v>
      </c>
      <c r="AA128" s="157">
        <v>26500</v>
      </c>
    </row>
    <row r="129" spans="1:27" s="213" customFormat="1" ht="36" hidden="1" x14ac:dyDescent="0.3">
      <c r="A129" s="188">
        <v>8</v>
      </c>
      <c r="B129" s="189" t="s">
        <v>269</v>
      </c>
      <c r="C129" s="188" t="s">
        <v>270</v>
      </c>
      <c r="D129" s="188" t="s">
        <v>273</v>
      </c>
      <c r="E129" s="188" t="s">
        <v>274</v>
      </c>
      <c r="F129" s="190">
        <v>1067.83</v>
      </c>
      <c r="G129" s="188">
        <v>4000</v>
      </c>
      <c r="H129" s="188"/>
      <c r="I129" s="6">
        <f t="shared" si="5"/>
        <v>4271320</v>
      </c>
      <c r="J129" s="188"/>
      <c r="K129" s="188"/>
      <c r="L129" s="192"/>
      <c r="M129" s="5">
        <v>212</v>
      </c>
      <c r="N129" s="7" t="s">
        <v>269</v>
      </c>
      <c r="O129" s="7" t="s">
        <v>270</v>
      </c>
      <c r="P129" s="6" t="s">
        <v>273</v>
      </c>
      <c r="Q129" s="7" t="s">
        <v>274</v>
      </c>
      <c r="R129" s="8">
        <v>1067.83</v>
      </c>
      <c r="S129" s="9">
        <v>200</v>
      </c>
      <c r="T129" s="9">
        <v>4000</v>
      </c>
      <c r="U129" s="10">
        <f t="shared" si="6"/>
        <v>213566</v>
      </c>
      <c r="V129" s="9"/>
      <c r="W129" s="11"/>
      <c r="X129" s="157">
        <v>650</v>
      </c>
      <c r="Y129" s="157">
        <v>689000</v>
      </c>
      <c r="Z129" s="157">
        <v>450</v>
      </c>
      <c r="AA129" s="157">
        <v>477000</v>
      </c>
    </row>
    <row r="130" spans="1:27" s="213" customFormat="1" ht="54" hidden="1" x14ac:dyDescent="0.3">
      <c r="A130" s="188">
        <v>9</v>
      </c>
      <c r="B130" s="189" t="s">
        <v>269</v>
      </c>
      <c r="C130" s="188" t="s">
        <v>275</v>
      </c>
      <c r="D130" s="188" t="s">
        <v>276</v>
      </c>
      <c r="E130" s="188" t="s">
        <v>277</v>
      </c>
      <c r="F130" s="190">
        <v>451.55</v>
      </c>
      <c r="G130" s="188">
        <v>200</v>
      </c>
      <c r="H130" s="188"/>
      <c r="I130" s="6">
        <f t="shared" si="5"/>
        <v>90310</v>
      </c>
      <c r="J130" s="188"/>
      <c r="K130" s="188"/>
      <c r="L130" s="192"/>
      <c r="M130" s="5">
        <v>213</v>
      </c>
      <c r="N130" s="7" t="s">
        <v>269</v>
      </c>
      <c r="O130" s="7" t="s">
        <v>275</v>
      </c>
      <c r="P130" s="6" t="s">
        <v>276</v>
      </c>
      <c r="Q130" s="7" t="s">
        <v>277</v>
      </c>
      <c r="R130" s="8">
        <v>451.55</v>
      </c>
      <c r="S130" s="161">
        <v>200</v>
      </c>
      <c r="T130" s="9">
        <v>200</v>
      </c>
      <c r="U130" s="10">
        <f t="shared" si="6"/>
        <v>90310</v>
      </c>
      <c r="V130" s="9"/>
      <c r="W130" s="11"/>
      <c r="X130" s="157"/>
      <c r="Y130" s="157"/>
      <c r="Z130" s="157"/>
      <c r="AA130" s="157"/>
    </row>
    <row r="131" spans="1:27" s="213" customFormat="1" ht="54" hidden="1" x14ac:dyDescent="0.3">
      <c r="A131" s="188">
        <v>10</v>
      </c>
      <c r="B131" s="189" t="s">
        <v>269</v>
      </c>
      <c r="C131" s="188" t="s">
        <v>275</v>
      </c>
      <c r="D131" s="188" t="s">
        <v>278</v>
      </c>
      <c r="E131" s="188" t="s">
        <v>279</v>
      </c>
      <c r="F131" s="190">
        <v>903.1</v>
      </c>
      <c r="G131" s="188">
        <v>300</v>
      </c>
      <c r="H131" s="188"/>
      <c r="I131" s="6">
        <f t="shared" si="5"/>
        <v>270930</v>
      </c>
      <c r="J131" s="188"/>
      <c r="K131" s="188"/>
      <c r="L131" s="192"/>
      <c r="M131" s="5">
        <v>214</v>
      </c>
      <c r="N131" s="7" t="s">
        <v>269</v>
      </c>
      <c r="O131" s="7" t="s">
        <v>275</v>
      </c>
      <c r="P131" s="6" t="s">
        <v>278</v>
      </c>
      <c r="Q131" s="7" t="s">
        <v>279</v>
      </c>
      <c r="R131" s="8">
        <v>903.1</v>
      </c>
      <c r="S131" s="161">
        <v>300</v>
      </c>
      <c r="T131" s="9">
        <v>300</v>
      </c>
      <c r="U131" s="10">
        <f t="shared" si="6"/>
        <v>270930</v>
      </c>
      <c r="V131" s="9"/>
      <c r="W131" s="11"/>
      <c r="X131" s="157"/>
      <c r="Y131" s="157"/>
      <c r="Z131" s="157"/>
      <c r="AA131" s="157"/>
    </row>
    <row r="132" spans="1:27" s="213" customFormat="1" ht="72" hidden="1" x14ac:dyDescent="0.3">
      <c r="A132" s="188">
        <v>11</v>
      </c>
      <c r="B132" s="188" t="s">
        <v>164</v>
      </c>
      <c r="C132" s="188" t="s">
        <v>165</v>
      </c>
      <c r="D132" s="188" t="s">
        <v>166</v>
      </c>
      <c r="E132" s="188" t="s">
        <v>167</v>
      </c>
      <c r="F132" s="194">
        <v>34073.67</v>
      </c>
      <c r="G132" s="188">
        <v>25</v>
      </c>
      <c r="H132" s="188"/>
      <c r="I132" s="6">
        <f t="shared" si="5"/>
        <v>851841.75</v>
      </c>
      <c r="J132" s="188"/>
      <c r="K132" s="188"/>
      <c r="L132" s="192"/>
      <c r="M132" s="5">
        <v>215</v>
      </c>
      <c r="N132" s="7" t="s">
        <v>280</v>
      </c>
      <c r="O132" s="7" t="s">
        <v>281</v>
      </c>
      <c r="P132" s="7" t="s">
        <v>282</v>
      </c>
      <c r="Q132" s="7" t="s">
        <v>283</v>
      </c>
      <c r="R132" s="12">
        <v>174.47</v>
      </c>
      <c r="S132" s="161">
        <v>36</v>
      </c>
      <c r="T132" s="9">
        <v>36</v>
      </c>
      <c r="U132" s="10">
        <f t="shared" si="6"/>
        <v>6280.92</v>
      </c>
      <c r="V132" s="9"/>
      <c r="W132" s="11"/>
      <c r="X132" s="157">
        <v>0</v>
      </c>
      <c r="Y132" s="157">
        <v>0</v>
      </c>
      <c r="Z132" s="157">
        <v>0</v>
      </c>
      <c r="AA132" s="157">
        <v>0</v>
      </c>
    </row>
    <row r="133" spans="1:27" s="213" customFormat="1" ht="54" hidden="1" x14ac:dyDescent="0.3">
      <c r="A133" s="188">
        <v>12</v>
      </c>
      <c r="B133" s="189" t="s">
        <v>168</v>
      </c>
      <c r="C133" s="188" t="s">
        <v>169</v>
      </c>
      <c r="D133" s="188" t="s">
        <v>170</v>
      </c>
      <c r="E133" s="188" t="s">
        <v>171</v>
      </c>
      <c r="F133" s="190">
        <v>708.51</v>
      </c>
      <c r="G133" s="188">
        <v>800</v>
      </c>
      <c r="H133" s="188"/>
      <c r="I133" s="6">
        <f t="shared" si="5"/>
        <v>566808</v>
      </c>
      <c r="J133" s="188"/>
      <c r="K133" s="188"/>
      <c r="L133" s="192"/>
      <c r="M133" s="5">
        <v>230</v>
      </c>
      <c r="N133" s="7" t="s">
        <v>310</v>
      </c>
      <c r="O133" s="7" t="s">
        <v>311</v>
      </c>
      <c r="P133" s="7" t="s">
        <v>312</v>
      </c>
      <c r="Q133" s="7" t="s">
        <v>313</v>
      </c>
      <c r="R133" s="8">
        <v>27463.340800000002</v>
      </c>
      <c r="S133" s="9">
        <v>10</v>
      </c>
      <c r="T133" s="9">
        <v>10</v>
      </c>
      <c r="U133" s="10">
        <f t="shared" si="6"/>
        <v>274633.408</v>
      </c>
      <c r="V133" s="9"/>
      <c r="W133" s="11"/>
      <c r="X133" s="157">
        <v>11</v>
      </c>
      <c r="Y133" s="157">
        <v>265089.11</v>
      </c>
      <c r="Z133" s="157">
        <v>0</v>
      </c>
      <c r="AA133" s="157">
        <v>0</v>
      </c>
    </row>
    <row r="134" spans="1:27" s="213" customFormat="1" ht="54" hidden="1" x14ac:dyDescent="0.3">
      <c r="A134" s="188">
        <v>13</v>
      </c>
      <c r="B134" s="189" t="s">
        <v>168</v>
      </c>
      <c r="C134" s="188" t="s">
        <v>169</v>
      </c>
      <c r="D134" s="188" t="s">
        <v>172</v>
      </c>
      <c r="E134" s="188" t="s">
        <v>173</v>
      </c>
      <c r="F134" s="190">
        <v>389.5</v>
      </c>
      <c r="G134" s="188">
        <v>1600</v>
      </c>
      <c r="H134" s="188"/>
      <c r="I134" s="6">
        <f t="shared" si="5"/>
        <v>623200</v>
      </c>
      <c r="J134" s="188"/>
      <c r="K134" s="188"/>
      <c r="L134" s="192"/>
      <c r="M134" s="216"/>
      <c r="N134" s="216"/>
      <c r="O134" s="216"/>
      <c r="P134" s="216"/>
      <c r="Q134" s="216"/>
      <c r="R134" s="216"/>
      <c r="S134" s="216"/>
      <c r="T134" s="216"/>
      <c r="U134" s="216"/>
      <c r="V134" s="216"/>
      <c r="W134" s="216"/>
      <c r="X134" s="216"/>
      <c r="Y134" s="216"/>
      <c r="Z134" s="216"/>
      <c r="AA134" s="216"/>
    </row>
    <row r="135" spans="1:27" hidden="1" x14ac:dyDescent="0.3">
      <c r="A135" s="214"/>
      <c r="B135" s="215"/>
      <c r="F135" s="217"/>
      <c r="I135" s="218">
        <f>SUM(I122:I134)</f>
        <v>37829114.575000003</v>
      </c>
      <c r="M135" s="216"/>
      <c r="N135" s="216"/>
      <c r="O135" s="216"/>
      <c r="P135" s="216"/>
      <c r="Q135" s="216"/>
      <c r="R135" s="216"/>
      <c r="S135" s="216"/>
      <c r="T135" s="216"/>
      <c r="U135" s="216"/>
      <c r="V135" s="216"/>
      <c r="W135" s="216"/>
      <c r="X135" s="216"/>
      <c r="Y135" s="216"/>
      <c r="Z135" s="216"/>
      <c r="AA135" s="216"/>
    </row>
    <row r="136" spans="1:27" hidden="1" x14ac:dyDescent="0.3">
      <c r="A136" s="214"/>
      <c r="B136" s="215"/>
      <c r="C136" s="215"/>
      <c r="D136" s="215"/>
      <c r="E136" s="215"/>
      <c r="F136" s="215"/>
      <c r="G136" s="215"/>
      <c r="H136" s="215"/>
      <c r="I136" s="221">
        <f>I135+I118</f>
        <v>69094235.159999996</v>
      </c>
      <c r="J136" s="215"/>
      <c r="K136" s="215"/>
      <c r="L136" s="215"/>
      <c r="M136" s="216"/>
      <c r="N136" s="216"/>
      <c r="O136" s="216"/>
      <c r="P136" s="216"/>
      <c r="Q136" s="216"/>
      <c r="R136" s="216"/>
      <c r="S136" s="216"/>
      <c r="T136" s="216"/>
      <c r="U136" s="216"/>
      <c r="V136" s="216"/>
      <c r="W136" s="216"/>
      <c r="X136" s="216"/>
      <c r="Y136" s="216"/>
      <c r="Z136" s="216"/>
      <c r="AA136" s="216"/>
    </row>
    <row r="137" spans="1:27" x14ac:dyDescent="0.3">
      <c r="A137" s="214"/>
      <c r="B137" s="425"/>
      <c r="C137" s="426"/>
      <c r="D137" s="426"/>
      <c r="E137" s="427"/>
      <c r="F137" s="217"/>
      <c r="G137" s="222"/>
      <c r="H137" s="222"/>
      <c r="I137" s="223"/>
      <c r="J137" s="223"/>
      <c r="K137" s="222"/>
      <c r="L137" s="224"/>
      <c r="M137" s="216"/>
      <c r="N137" s="216"/>
      <c r="O137" s="216"/>
      <c r="P137" s="216"/>
      <c r="Q137" s="216"/>
      <c r="R137" s="216"/>
      <c r="S137" s="216"/>
      <c r="T137" s="216"/>
      <c r="U137" s="216"/>
      <c r="V137" s="216"/>
      <c r="W137" s="216"/>
      <c r="X137" s="216"/>
      <c r="Y137" s="216"/>
      <c r="Z137" s="216"/>
      <c r="AA137" s="216"/>
    </row>
    <row r="138" spans="1:27" x14ac:dyDescent="0.3">
      <c r="A138" s="214"/>
      <c r="B138" s="215"/>
      <c r="F138" s="217"/>
      <c r="M138" s="216"/>
      <c r="N138" s="216"/>
      <c r="O138" s="216"/>
      <c r="P138" s="216"/>
      <c r="Q138" s="216"/>
      <c r="R138" s="216"/>
      <c r="S138" s="216"/>
      <c r="T138" s="216"/>
      <c r="U138" s="216"/>
      <c r="V138" s="216"/>
      <c r="W138" s="216"/>
      <c r="X138" s="216"/>
      <c r="Y138" s="216"/>
      <c r="Z138" s="216"/>
      <c r="AA138" s="216"/>
    </row>
    <row r="139" spans="1:27" x14ac:dyDescent="0.3">
      <c r="A139" s="214"/>
      <c r="B139" s="215"/>
      <c r="F139" s="217"/>
      <c r="M139" s="216"/>
      <c r="N139" s="216"/>
      <c r="O139" s="216"/>
      <c r="P139" s="216"/>
      <c r="Q139" s="216"/>
      <c r="R139" s="216"/>
      <c r="S139" s="216"/>
      <c r="T139" s="216"/>
      <c r="U139" s="216"/>
      <c r="V139" s="216"/>
      <c r="W139" s="216"/>
      <c r="X139" s="216"/>
      <c r="Y139" s="216"/>
      <c r="Z139" s="216"/>
      <c r="AA139" s="216"/>
    </row>
    <row r="140" spans="1:27" x14ac:dyDescent="0.3">
      <c r="A140" s="214"/>
      <c r="B140" s="215"/>
      <c r="F140" s="217"/>
      <c r="M140" s="216"/>
      <c r="N140" s="216"/>
      <c r="O140" s="216"/>
      <c r="P140" s="216"/>
      <c r="Q140" s="216"/>
      <c r="R140" s="216"/>
      <c r="S140" s="216"/>
      <c r="T140" s="216"/>
      <c r="U140" s="216"/>
      <c r="V140" s="216"/>
      <c r="W140" s="216"/>
      <c r="X140" s="216"/>
      <c r="Y140" s="216"/>
      <c r="Z140" s="216"/>
      <c r="AA140" s="216"/>
    </row>
    <row r="141" spans="1:27" s="216" customFormat="1" x14ac:dyDescent="0.3">
      <c r="A141" s="214"/>
      <c r="B141" s="215"/>
      <c r="F141" s="217"/>
      <c r="I141" s="219"/>
      <c r="J141" s="219"/>
      <c r="L141" s="220"/>
    </row>
    <row r="142" spans="1:27" s="216" customFormat="1" x14ac:dyDescent="0.3">
      <c r="A142" s="214"/>
      <c r="B142" s="215"/>
      <c r="F142" s="217"/>
      <c r="I142" s="219"/>
      <c r="J142" s="219"/>
      <c r="L142" s="220">
        <f>'[1]Лекарство '!$H$77</f>
        <v>52824926.767999999</v>
      </c>
    </row>
    <row r="143" spans="1:27" s="216" customFormat="1" x14ac:dyDescent="0.3">
      <c r="A143" s="214"/>
      <c r="B143" s="215"/>
      <c r="F143" s="217"/>
      <c r="I143" s="219"/>
      <c r="J143" s="219"/>
      <c r="L143" s="220"/>
    </row>
    <row r="144" spans="1:27" s="216" customFormat="1" x14ac:dyDescent="0.3">
      <c r="A144" s="214"/>
      <c r="B144" s="215"/>
      <c r="F144" s="217"/>
      <c r="I144" s="219"/>
      <c r="J144" s="219"/>
      <c r="L144" s="220"/>
    </row>
    <row r="145" spans="1:12" s="216" customFormat="1" x14ac:dyDescent="0.3">
      <c r="A145" s="214"/>
      <c r="B145" s="215"/>
      <c r="F145" s="217"/>
      <c r="I145" s="219"/>
      <c r="J145" s="219"/>
      <c r="L145" s="220"/>
    </row>
    <row r="146" spans="1:12" s="216" customFormat="1" x14ac:dyDescent="0.3">
      <c r="A146" s="214"/>
      <c r="B146" s="215"/>
      <c r="F146" s="217"/>
      <c r="I146" s="219"/>
      <c r="J146" s="219"/>
      <c r="L146" s="220"/>
    </row>
    <row r="147" spans="1:12" s="216" customFormat="1" x14ac:dyDescent="0.3">
      <c r="A147" s="214"/>
      <c r="B147" s="215"/>
      <c r="F147" s="217"/>
      <c r="I147" s="219"/>
      <c r="J147" s="219"/>
      <c r="L147" s="220"/>
    </row>
    <row r="148" spans="1:12" s="216" customFormat="1" x14ac:dyDescent="0.3">
      <c r="A148" s="214"/>
      <c r="B148" s="215"/>
      <c r="F148" s="217"/>
      <c r="I148" s="219"/>
      <c r="J148" s="219"/>
      <c r="L148" s="220"/>
    </row>
    <row r="149" spans="1:12" s="216" customFormat="1" x14ac:dyDescent="0.3">
      <c r="A149" s="214"/>
      <c r="B149" s="215"/>
      <c r="F149" s="217"/>
      <c r="I149" s="219"/>
      <c r="J149" s="219"/>
      <c r="L149" s="220"/>
    </row>
    <row r="150" spans="1:12" s="216" customFormat="1" x14ac:dyDescent="0.3">
      <c r="A150" s="214"/>
      <c r="B150" s="215"/>
      <c r="F150" s="217"/>
      <c r="I150" s="219"/>
      <c r="J150" s="219"/>
      <c r="L150" s="220"/>
    </row>
    <row r="151" spans="1:12" s="216" customFormat="1" x14ac:dyDescent="0.3">
      <c r="A151" s="214"/>
      <c r="B151" s="215"/>
      <c r="F151" s="217"/>
      <c r="I151" s="219"/>
      <c r="J151" s="219"/>
      <c r="L151" s="220"/>
    </row>
    <row r="152" spans="1:12" s="216" customFormat="1" x14ac:dyDescent="0.3">
      <c r="A152" s="214"/>
      <c r="B152" s="215"/>
      <c r="F152" s="217"/>
      <c r="I152" s="219"/>
      <c r="J152" s="219"/>
      <c r="L152" s="220"/>
    </row>
    <row r="153" spans="1:12" s="216" customFormat="1" x14ac:dyDescent="0.3">
      <c r="A153" s="214"/>
      <c r="B153" s="215"/>
      <c r="F153" s="217"/>
      <c r="I153" s="219"/>
      <c r="J153" s="219"/>
      <c r="L153" s="220"/>
    </row>
    <row r="154" spans="1:12" s="216" customFormat="1" x14ac:dyDescent="0.3">
      <c r="A154" s="214"/>
      <c r="B154" s="215"/>
      <c r="F154" s="217"/>
      <c r="I154" s="219"/>
      <c r="J154" s="219"/>
      <c r="L154" s="220"/>
    </row>
    <row r="155" spans="1:12" s="216" customFormat="1" x14ac:dyDescent="0.3">
      <c r="A155" s="214"/>
      <c r="B155" s="215"/>
      <c r="F155" s="217"/>
      <c r="I155" s="219"/>
      <c r="J155" s="219"/>
      <c r="L155" s="220"/>
    </row>
    <row r="156" spans="1:12" s="216" customFormat="1" x14ac:dyDescent="0.3">
      <c r="A156" s="214"/>
      <c r="B156" s="215"/>
      <c r="F156" s="217"/>
      <c r="I156" s="219"/>
      <c r="J156" s="219"/>
      <c r="L156" s="220"/>
    </row>
    <row r="157" spans="1:12" s="216" customFormat="1" x14ac:dyDescent="0.3">
      <c r="A157" s="214"/>
      <c r="B157" s="215"/>
      <c r="F157" s="217"/>
      <c r="I157" s="219"/>
      <c r="J157" s="219"/>
      <c r="L157" s="220"/>
    </row>
    <row r="158" spans="1:12" s="216" customFormat="1" x14ac:dyDescent="0.3">
      <c r="A158" s="214"/>
      <c r="B158" s="215"/>
      <c r="F158" s="217"/>
      <c r="I158" s="219"/>
      <c r="J158" s="219"/>
      <c r="L158" s="220"/>
    </row>
    <row r="159" spans="1:12" s="216" customFormat="1" x14ac:dyDescent="0.3">
      <c r="A159" s="214"/>
      <c r="B159" s="215"/>
      <c r="F159" s="217"/>
      <c r="I159" s="219"/>
      <c r="J159" s="219"/>
      <c r="L159" s="220"/>
    </row>
    <row r="160" spans="1:12" s="216" customFormat="1" x14ac:dyDescent="0.3">
      <c r="A160" s="214"/>
      <c r="B160" s="215"/>
      <c r="F160" s="217"/>
      <c r="I160" s="219"/>
      <c r="J160" s="219"/>
      <c r="L160" s="220"/>
    </row>
    <row r="161" spans="1:12" s="216" customFormat="1" x14ac:dyDescent="0.3">
      <c r="A161" s="214"/>
      <c r="B161" s="215"/>
      <c r="F161" s="217"/>
      <c r="I161" s="219"/>
      <c r="J161" s="219"/>
      <c r="L161" s="220"/>
    </row>
    <row r="162" spans="1:12" s="216" customFormat="1" x14ac:dyDescent="0.3">
      <c r="A162" s="214"/>
      <c r="B162" s="215"/>
      <c r="F162" s="217"/>
      <c r="I162" s="219"/>
      <c r="J162" s="219"/>
      <c r="L162" s="220"/>
    </row>
    <row r="163" spans="1:12" s="216" customFormat="1" x14ac:dyDescent="0.3">
      <c r="A163" s="214"/>
      <c r="B163" s="215"/>
      <c r="F163" s="217"/>
      <c r="I163" s="219"/>
      <c r="J163" s="219"/>
      <c r="L163" s="220"/>
    </row>
    <row r="164" spans="1:12" s="216" customFormat="1" x14ac:dyDescent="0.3">
      <c r="A164" s="214"/>
      <c r="B164" s="215"/>
      <c r="F164" s="217"/>
      <c r="I164" s="219"/>
      <c r="J164" s="219"/>
      <c r="L164" s="220"/>
    </row>
    <row r="165" spans="1:12" s="216" customFormat="1" x14ac:dyDescent="0.3">
      <c r="A165" s="214"/>
      <c r="B165" s="215"/>
      <c r="F165" s="217"/>
      <c r="I165" s="219"/>
      <c r="J165" s="219"/>
      <c r="L165" s="220"/>
    </row>
    <row r="166" spans="1:12" s="216" customFormat="1" x14ac:dyDescent="0.3">
      <c r="A166" s="214"/>
      <c r="B166" s="215"/>
      <c r="F166" s="217"/>
      <c r="I166" s="219"/>
      <c r="J166" s="219"/>
      <c r="L166" s="220"/>
    </row>
    <row r="167" spans="1:12" s="216" customFormat="1" x14ac:dyDescent="0.3">
      <c r="A167" s="214"/>
      <c r="B167" s="215"/>
      <c r="F167" s="217"/>
      <c r="I167" s="219"/>
      <c r="J167" s="219"/>
      <c r="L167" s="220"/>
    </row>
    <row r="168" spans="1:12" s="216" customFormat="1" x14ac:dyDescent="0.3">
      <c r="A168" s="214"/>
      <c r="B168" s="215"/>
      <c r="F168" s="217"/>
      <c r="I168" s="219"/>
      <c r="J168" s="219"/>
      <c r="L168" s="220"/>
    </row>
    <row r="169" spans="1:12" s="216" customFormat="1" x14ac:dyDescent="0.3">
      <c r="A169" s="214"/>
      <c r="B169" s="215"/>
      <c r="F169" s="217"/>
      <c r="I169" s="219"/>
      <c r="J169" s="219"/>
      <c r="L169" s="220"/>
    </row>
    <row r="170" spans="1:12" s="216" customFormat="1" x14ac:dyDescent="0.3">
      <c r="A170" s="214"/>
      <c r="B170" s="215"/>
      <c r="F170" s="217"/>
      <c r="I170" s="219"/>
      <c r="J170" s="219"/>
      <c r="L170" s="220"/>
    </row>
    <row r="171" spans="1:12" s="216" customFormat="1" x14ac:dyDescent="0.3">
      <c r="A171" s="214"/>
      <c r="B171" s="215"/>
      <c r="F171" s="217"/>
      <c r="I171" s="219"/>
      <c r="J171" s="219"/>
      <c r="L171" s="220"/>
    </row>
    <row r="172" spans="1:12" s="216" customFormat="1" x14ac:dyDescent="0.3">
      <c r="A172" s="214"/>
      <c r="B172" s="215"/>
      <c r="F172" s="217"/>
      <c r="I172" s="219"/>
      <c r="J172" s="219"/>
      <c r="L172" s="220"/>
    </row>
    <row r="173" spans="1:12" s="216" customFormat="1" x14ac:dyDescent="0.3">
      <c r="A173" s="214"/>
      <c r="B173" s="215"/>
      <c r="F173" s="217"/>
      <c r="I173" s="219"/>
      <c r="J173" s="219"/>
      <c r="L173" s="220"/>
    </row>
    <row r="174" spans="1:12" s="216" customFormat="1" x14ac:dyDescent="0.3">
      <c r="A174" s="214"/>
      <c r="B174" s="215"/>
      <c r="F174" s="217"/>
      <c r="I174" s="219"/>
      <c r="J174" s="219"/>
      <c r="L174" s="220"/>
    </row>
    <row r="175" spans="1:12" s="216" customFormat="1" x14ac:dyDescent="0.3">
      <c r="A175" s="214"/>
      <c r="B175" s="215"/>
      <c r="F175" s="217"/>
      <c r="I175" s="219"/>
      <c r="J175" s="219"/>
      <c r="L175" s="220"/>
    </row>
    <row r="176" spans="1:12" s="216" customFormat="1" x14ac:dyDescent="0.3">
      <c r="A176" s="214"/>
      <c r="B176" s="215"/>
      <c r="F176" s="217"/>
      <c r="I176" s="219"/>
      <c r="J176" s="219"/>
      <c r="L176" s="220"/>
    </row>
    <row r="177" spans="1:12" s="216" customFormat="1" x14ac:dyDescent="0.3">
      <c r="A177" s="214"/>
      <c r="B177" s="215"/>
      <c r="F177" s="217"/>
      <c r="I177" s="219"/>
      <c r="J177" s="219"/>
      <c r="L177" s="220"/>
    </row>
    <row r="178" spans="1:12" s="216" customFormat="1" x14ac:dyDescent="0.3">
      <c r="A178" s="214"/>
      <c r="B178" s="215"/>
      <c r="F178" s="217"/>
      <c r="I178" s="219"/>
      <c r="J178" s="219"/>
      <c r="L178" s="220"/>
    </row>
    <row r="179" spans="1:12" s="216" customFormat="1" x14ac:dyDescent="0.3">
      <c r="A179" s="214"/>
      <c r="B179" s="215"/>
      <c r="F179" s="217"/>
      <c r="I179" s="219"/>
      <c r="J179" s="219"/>
      <c r="L179" s="220"/>
    </row>
    <row r="180" spans="1:12" s="216" customFormat="1" x14ac:dyDescent="0.3">
      <c r="A180" s="214"/>
      <c r="B180" s="215"/>
      <c r="F180" s="217"/>
      <c r="I180" s="219"/>
      <c r="J180" s="219"/>
      <c r="L180" s="220"/>
    </row>
    <row r="181" spans="1:12" s="216" customFormat="1" x14ac:dyDescent="0.3">
      <c r="A181" s="214"/>
      <c r="B181" s="215"/>
      <c r="F181" s="217"/>
      <c r="I181" s="219"/>
      <c r="J181" s="219"/>
      <c r="L181" s="220"/>
    </row>
    <row r="182" spans="1:12" s="216" customFormat="1" x14ac:dyDescent="0.3">
      <c r="A182" s="214"/>
      <c r="B182" s="215"/>
      <c r="F182" s="217"/>
      <c r="I182" s="219"/>
      <c r="J182" s="219"/>
      <c r="L182" s="220"/>
    </row>
    <row r="183" spans="1:12" s="216" customFormat="1" x14ac:dyDescent="0.3">
      <c r="A183" s="214"/>
      <c r="B183" s="215"/>
      <c r="F183" s="217"/>
      <c r="I183" s="219"/>
      <c r="J183" s="219"/>
      <c r="L183" s="220"/>
    </row>
    <row r="184" spans="1:12" s="216" customFormat="1" x14ac:dyDescent="0.3">
      <c r="A184" s="214"/>
      <c r="B184" s="215"/>
      <c r="F184" s="217"/>
      <c r="I184" s="219"/>
      <c r="J184" s="219"/>
      <c r="L184" s="220"/>
    </row>
    <row r="185" spans="1:12" s="216" customFormat="1" x14ac:dyDescent="0.3">
      <c r="A185" s="214"/>
      <c r="B185" s="215"/>
      <c r="F185" s="217"/>
      <c r="I185" s="219"/>
      <c r="J185" s="219"/>
      <c r="L185" s="220"/>
    </row>
    <row r="186" spans="1:12" s="216" customFormat="1" x14ac:dyDescent="0.3">
      <c r="A186" s="214"/>
      <c r="B186" s="215"/>
      <c r="F186" s="217"/>
      <c r="I186" s="219"/>
      <c r="J186" s="219"/>
      <c r="L186" s="220"/>
    </row>
    <row r="187" spans="1:12" s="216" customFormat="1" x14ac:dyDescent="0.3">
      <c r="A187" s="214"/>
      <c r="B187" s="215"/>
      <c r="F187" s="217"/>
      <c r="I187" s="219"/>
      <c r="J187" s="219"/>
      <c r="L187" s="220"/>
    </row>
    <row r="188" spans="1:12" s="216" customFormat="1" x14ac:dyDescent="0.3">
      <c r="A188" s="214"/>
      <c r="B188" s="215"/>
      <c r="F188" s="217"/>
      <c r="I188" s="219"/>
      <c r="J188" s="219"/>
      <c r="L188" s="220"/>
    </row>
    <row r="189" spans="1:12" s="216" customFormat="1" x14ac:dyDescent="0.3">
      <c r="A189" s="214"/>
      <c r="B189" s="215"/>
      <c r="F189" s="217"/>
      <c r="I189" s="219"/>
      <c r="J189" s="219"/>
      <c r="L189" s="220"/>
    </row>
    <row r="190" spans="1:12" s="216" customFormat="1" x14ac:dyDescent="0.3">
      <c r="A190" s="214"/>
      <c r="B190" s="215"/>
      <c r="F190" s="217"/>
      <c r="I190" s="219"/>
      <c r="J190" s="219"/>
      <c r="L190" s="220"/>
    </row>
    <row r="191" spans="1:12" s="216" customFormat="1" x14ac:dyDescent="0.3">
      <c r="A191" s="214"/>
      <c r="B191" s="215"/>
      <c r="F191" s="217"/>
      <c r="I191" s="219"/>
      <c r="J191" s="219"/>
      <c r="L191" s="220"/>
    </row>
    <row r="192" spans="1:12" s="216" customFormat="1" x14ac:dyDescent="0.3">
      <c r="A192" s="214"/>
      <c r="B192" s="215"/>
      <c r="F192" s="217"/>
      <c r="I192" s="219"/>
      <c r="J192" s="219"/>
      <c r="L192" s="220"/>
    </row>
    <row r="193" spans="1:12" s="216" customFormat="1" x14ac:dyDescent="0.3">
      <c r="A193" s="214"/>
      <c r="B193" s="215"/>
      <c r="F193" s="217"/>
      <c r="I193" s="219"/>
      <c r="J193" s="219"/>
      <c r="L193" s="220"/>
    </row>
    <row r="194" spans="1:12" s="216" customFormat="1" x14ac:dyDescent="0.3">
      <c r="A194" s="214"/>
      <c r="B194" s="215"/>
      <c r="F194" s="217"/>
      <c r="I194" s="219"/>
      <c r="J194" s="219"/>
      <c r="L194" s="220"/>
    </row>
    <row r="195" spans="1:12" s="216" customFormat="1" x14ac:dyDescent="0.3">
      <c r="A195" s="214"/>
      <c r="B195" s="215"/>
      <c r="F195" s="217"/>
      <c r="I195" s="219"/>
      <c r="J195" s="219"/>
      <c r="L195" s="220"/>
    </row>
    <row r="196" spans="1:12" s="216" customFormat="1" x14ac:dyDescent="0.3">
      <c r="A196" s="214"/>
      <c r="B196" s="215"/>
      <c r="F196" s="217"/>
      <c r="I196" s="219"/>
      <c r="J196" s="219"/>
      <c r="L196" s="220"/>
    </row>
    <row r="197" spans="1:12" s="216" customFormat="1" x14ac:dyDescent="0.3">
      <c r="A197" s="214"/>
      <c r="B197" s="215"/>
      <c r="F197" s="217"/>
      <c r="I197" s="219"/>
      <c r="J197" s="219"/>
      <c r="L197" s="220"/>
    </row>
    <row r="198" spans="1:12" s="216" customFormat="1" x14ac:dyDescent="0.3">
      <c r="A198" s="214"/>
      <c r="B198" s="215"/>
      <c r="F198" s="217"/>
      <c r="I198" s="219"/>
      <c r="J198" s="219"/>
      <c r="L198" s="220"/>
    </row>
    <row r="199" spans="1:12" s="216" customFormat="1" x14ac:dyDescent="0.3">
      <c r="A199" s="214"/>
      <c r="B199" s="215"/>
      <c r="F199" s="217"/>
      <c r="I199" s="219"/>
      <c r="J199" s="219"/>
      <c r="L199" s="220"/>
    </row>
    <row r="200" spans="1:12" s="216" customFormat="1" x14ac:dyDescent="0.3">
      <c r="A200" s="214"/>
      <c r="B200" s="215"/>
      <c r="F200" s="217"/>
      <c r="I200" s="219"/>
      <c r="J200" s="219"/>
      <c r="L200" s="220"/>
    </row>
    <row r="201" spans="1:12" s="216" customFormat="1" x14ac:dyDescent="0.3">
      <c r="A201" s="214"/>
      <c r="B201" s="215"/>
      <c r="F201" s="217"/>
      <c r="I201" s="219"/>
      <c r="J201" s="219"/>
      <c r="L201" s="220"/>
    </row>
    <row r="202" spans="1:12" s="216" customFormat="1" x14ac:dyDescent="0.3">
      <c r="A202" s="214"/>
      <c r="B202" s="215"/>
      <c r="F202" s="217"/>
      <c r="I202" s="219"/>
      <c r="J202" s="219"/>
      <c r="L202" s="220"/>
    </row>
    <row r="203" spans="1:12" s="216" customFormat="1" x14ac:dyDescent="0.3">
      <c r="A203" s="214"/>
      <c r="B203" s="215"/>
      <c r="F203" s="217"/>
      <c r="I203" s="219"/>
      <c r="J203" s="219"/>
      <c r="L203" s="220"/>
    </row>
    <row r="204" spans="1:12" s="216" customFormat="1" x14ac:dyDescent="0.3">
      <c r="A204" s="214"/>
      <c r="B204" s="215"/>
      <c r="F204" s="217"/>
      <c r="I204" s="219"/>
      <c r="J204" s="219"/>
      <c r="L204" s="220"/>
    </row>
    <row r="205" spans="1:12" s="216" customFormat="1" x14ac:dyDescent="0.3">
      <c r="A205" s="214"/>
      <c r="B205" s="215"/>
      <c r="F205" s="217"/>
      <c r="I205" s="219"/>
      <c r="J205" s="219"/>
      <c r="L205" s="220"/>
    </row>
    <row r="206" spans="1:12" s="216" customFormat="1" x14ac:dyDescent="0.3">
      <c r="A206" s="214"/>
      <c r="B206" s="215"/>
      <c r="F206" s="217"/>
      <c r="I206" s="219"/>
      <c r="J206" s="219"/>
      <c r="L206" s="220"/>
    </row>
    <row r="207" spans="1:12" s="216" customFormat="1" x14ac:dyDescent="0.3">
      <c r="A207" s="214"/>
      <c r="B207" s="215"/>
      <c r="F207" s="217"/>
      <c r="I207" s="219"/>
      <c r="J207" s="219"/>
      <c r="L207" s="220"/>
    </row>
    <row r="208" spans="1:12" s="216" customFormat="1" x14ac:dyDescent="0.3">
      <c r="A208" s="214"/>
      <c r="B208" s="215"/>
      <c r="F208" s="217"/>
      <c r="I208" s="219"/>
      <c r="J208" s="219"/>
      <c r="L208" s="220"/>
    </row>
    <row r="209" spans="1:12" s="216" customFormat="1" x14ac:dyDescent="0.3">
      <c r="A209" s="214"/>
      <c r="B209" s="215"/>
      <c r="F209" s="217"/>
      <c r="I209" s="219"/>
      <c r="J209" s="219"/>
      <c r="L209" s="220"/>
    </row>
    <row r="210" spans="1:12" s="216" customFormat="1" x14ac:dyDescent="0.3">
      <c r="A210" s="214"/>
      <c r="B210" s="215"/>
      <c r="F210" s="217"/>
      <c r="I210" s="219"/>
      <c r="J210" s="219"/>
      <c r="L210" s="220"/>
    </row>
    <row r="211" spans="1:12" s="216" customFormat="1" x14ac:dyDescent="0.3">
      <c r="A211" s="214"/>
      <c r="B211" s="215"/>
      <c r="F211" s="217"/>
      <c r="I211" s="219"/>
      <c r="J211" s="219"/>
      <c r="L211" s="220"/>
    </row>
    <row r="212" spans="1:12" s="216" customFormat="1" x14ac:dyDescent="0.3">
      <c r="A212" s="214"/>
      <c r="B212" s="215"/>
      <c r="F212" s="217"/>
      <c r="I212" s="219"/>
      <c r="J212" s="219"/>
      <c r="L212" s="220"/>
    </row>
    <row r="213" spans="1:12" s="216" customFormat="1" x14ac:dyDescent="0.3">
      <c r="A213" s="214"/>
      <c r="B213" s="215"/>
      <c r="F213" s="217"/>
      <c r="I213" s="219"/>
      <c r="J213" s="219"/>
      <c r="L213" s="220"/>
    </row>
    <row r="214" spans="1:12" s="216" customFormat="1" x14ac:dyDescent="0.3">
      <c r="A214" s="214"/>
      <c r="B214" s="215"/>
      <c r="F214" s="217"/>
      <c r="I214" s="219"/>
      <c r="J214" s="219"/>
      <c r="L214" s="220"/>
    </row>
    <row r="215" spans="1:12" s="216" customFormat="1" x14ac:dyDescent="0.3">
      <c r="A215" s="214"/>
      <c r="B215" s="215"/>
      <c r="F215" s="217"/>
      <c r="I215" s="219"/>
      <c r="J215" s="219"/>
      <c r="L215" s="220"/>
    </row>
    <row r="216" spans="1:12" s="216" customFormat="1" x14ac:dyDescent="0.3">
      <c r="A216" s="214"/>
      <c r="B216" s="215"/>
      <c r="F216" s="217"/>
      <c r="I216" s="219"/>
      <c r="J216" s="219"/>
      <c r="L216" s="220"/>
    </row>
    <row r="217" spans="1:12" s="216" customFormat="1" x14ac:dyDescent="0.3">
      <c r="A217" s="214"/>
      <c r="B217" s="215"/>
      <c r="F217" s="217"/>
      <c r="I217" s="219"/>
      <c r="J217" s="219"/>
      <c r="L217" s="220"/>
    </row>
    <row r="218" spans="1:12" s="216" customFormat="1" x14ac:dyDescent="0.3">
      <c r="A218" s="214"/>
      <c r="B218" s="215"/>
      <c r="F218" s="217"/>
      <c r="I218" s="219"/>
      <c r="J218" s="219"/>
      <c r="L218" s="220"/>
    </row>
    <row r="219" spans="1:12" s="216" customFormat="1" x14ac:dyDescent="0.3">
      <c r="A219" s="214"/>
      <c r="B219" s="215"/>
      <c r="F219" s="217"/>
      <c r="I219" s="219"/>
      <c r="J219" s="219"/>
      <c r="L219" s="220"/>
    </row>
    <row r="220" spans="1:12" s="216" customFormat="1" x14ac:dyDescent="0.3">
      <c r="A220" s="214"/>
      <c r="B220" s="215"/>
      <c r="F220" s="217"/>
      <c r="I220" s="219"/>
      <c r="J220" s="219"/>
      <c r="L220" s="220"/>
    </row>
    <row r="221" spans="1:12" s="216" customFormat="1" x14ac:dyDescent="0.3">
      <c r="A221" s="214"/>
      <c r="B221" s="215"/>
      <c r="F221" s="217"/>
      <c r="I221" s="219"/>
      <c r="J221" s="219"/>
      <c r="L221" s="220"/>
    </row>
    <row r="222" spans="1:12" s="216" customFormat="1" x14ac:dyDescent="0.3">
      <c r="A222" s="214"/>
      <c r="B222" s="215"/>
      <c r="F222" s="217"/>
      <c r="I222" s="219"/>
      <c r="J222" s="219"/>
      <c r="L222" s="220"/>
    </row>
    <row r="223" spans="1:12" s="216" customFormat="1" x14ac:dyDescent="0.3">
      <c r="A223" s="214"/>
      <c r="B223" s="215"/>
      <c r="F223" s="217"/>
      <c r="I223" s="219"/>
      <c r="J223" s="219"/>
      <c r="L223" s="220"/>
    </row>
    <row r="224" spans="1:12" s="216" customFormat="1" x14ac:dyDescent="0.3">
      <c r="A224" s="214"/>
      <c r="B224" s="215"/>
      <c r="F224" s="217"/>
      <c r="I224" s="219"/>
      <c r="J224" s="219"/>
      <c r="L224" s="220"/>
    </row>
    <row r="225" spans="1:12" s="216" customFormat="1" x14ac:dyDescent="0.3">
      <c r="A225" s="214"/>
      <c r="B225" s="215"/>
      <c r="F225" s="217"/>
      <c r="I225" s="219"/>
      <c r="J225" s="219"/>
      <c r="L225" s="220"/>
    </row>
    <row r="226" spans="1:12" s="216" customFormat="1" x14ac:dyDescent="0.3">
      <c r="A226" s="214"/>
      <c r="B226" s="215"/>
      <c r="F226" s="217"/>
      <c r="I226" s="219"/>
      <c r="J226" s="219"/>
      <c r="L226" s="220"/>
    </row>
    <row r="227" spans="1:12" s="216" customFormat="1" x14ac:dyDescent="0.3">
      <c r="A227" s="214"/>
      <c r="B227" s="215"/>
      <c r="F227" s="217"/>
      <c r="I227" s="219"/>
      <c r="J227" s="219"/>
      <c r="L227" s="220"/>
    </row>
    <row r="228" spans="1:12" s="216" customFormat="1" x14ac:dyDescent="0.3">
      <c r="A228" s="214"/>
      <c r="B228" s="215"/>
      <c r="F228" s="217"/>
      <c r="I228" s="219"/>
      <c r="J228" s="219"/>
      <c r="L228" s="220"/>
    </row>
    <row r="229" spans="1:12" s="216" customFormat="1" x14ac:dyDescent="0.3">
      <c r="A229" s="214"/>
      <c r="B229" s="215"/>
      <c r="F229" s="217"/>
      <c r="I229" s="219"/>
      <c r="J229" s="219"/>
      <c r="L229" s="220"/>
    </row>
    <row r="230" spans="1:12" s="216" customFormat="1" x14ac:dyDescent="0.3">
      <c r="A230" s="214"/>
      <c r="B230" s="215"/>
      <c r="F230" s="217"/>
      <c r="I230" s="219"/>
      <c r="J230" s="219"/>
      <c r="L230" s="220"/>
    </row>
    <row r="231" spans="1:12" s="216" customFormat="1" x14ac:dyDescent="0.3">
      <c r="A231" s="214"/>
      <c r="B231" s="215"/>
      <c r="F231" s="217"/>
      <c r="I231" s="219"/>
      <c r="J231" s="219"/>
      <c r="L231" s="220"/>
    </row>
    <row r="232" spans="1:12" s="216" customFormat="1" x14ac:dyDescent="0.3">
      <c r="A232" s="214"/>
      <c r="B232" s="215"/>
      <c r="F232" s="217"/>
      <c r="I232" s="219"/>
      <c r="J232" s="219"/>
      <c r="L232" s="220"/>
    </row>
    <row r="233" spans="1:12" s="216" customFormat="1" x14ac:dyDescent="0.3">
      <c r="A233" s="214"/>
      <c r="B233" s="215"/>
      <c r="F233" s="217"/>
      <c r="I233" s="219"/>
      <c r="J233" s="219"/>
      <c r="L233" s="220"/>
    </row>
    <row r="234" spans="1:12" s="216" customFormat="1" x14ac:dyDescent="0.3">
      <c r="A234" s="214"/>
      <c r="B234" s="215"/>
      <c r="F234" s="217"/>
      <c r="I234" s="219"/>
      <c r="J234" s="219"/>
      <c r="L234" s="220"/>
    </row>
    <row r="235" spans="1:12" s="216" customFormat="1" x14ac:dyDescent="0.3">
      <c r="A235" s="214"/>
      <c r="B235" s="215"/>
      <c r="F235" s="217"/>
      <c r="I235" s="219"/>
      <c r="J235" s="219"/>
      <c r="L235" s="220"/>
    </row>
    <row r="236" spans="1:12" s="216" customFormat="1" x14ac:dyDescent="0.3">
      <c r="A236" s="214"/>
      <c r="B236" s="215"/>
      <c r="F236" s="217"/>
      <c r="I236" s="219"/>
      <c r="J236" s="219"/>
      <c r="L236" s="220"/>
    </row>
    <row r="237" spans="1:12" s="216" customFormat="1" x14ac:dyDescent="0.3">
      <c r="A237" s="214"/>
      <c r="B237" s="215"/>
      <c r="F237" s="217"/>
      <c r="I237" s="219"/>
      <c r="J237" s="219"/>
      <c r="L237" s="220"/>
    </row>
    <row r="238" spans="1:12" s="216" customFormat="1" x14ac:dyDescent="0.3">
      <c r="A238" s="214"/>
      <c r="B238" s="215"/>
      <c r="F238" s="217"/>
      <c r="I238" s="219"/>
      <c r="J238" s="219"/>
      <c r="L238" s="220"/>
    </row>
    <row r="239" spans="1:12" s="216" customFormat="1" x14ac:dyDescent="0.3">
      <c r="A239" s="214"/>
      <c r="B239" s="215"/>
      <c r="F239" s="217"/>
      <c r="I239" s="219"/>
      <c r="J239" s="219"/>
      <c r="L239" s="220"/>
    </row>
    <row r="240" spans="1:12" s="216" customFormat="1" x14ac:dyDescent="0.3">
      <c r="A240" s="214"/>
      <c r="B240" s="215"/>
      <c r="F240" s="217"/>
      <c r="I240" s="219"/>
      <c r="J240" s="219"/>
      <c r="L240" s="220"/>
    </row>
    <row r="241" spans="1:12" s="216" customFormat="1" x14ac:dyDescent="0.3">
      <c r="A241" s="214"/>
      <c r="B241" s="215"/>
      <c r="F241" s="217"/>
      <c r="I241" s="219"/>
      <c r="J241" s="219"/>
      <c r="L241" s="220"/>
    </row>
    <row r="242" spans="1:12" s="216" customFormat="1" x14ac:dyDescent="0.3">
      <c r="A242" s="214"/>
      <c r="B242" s="215"/>
      <c r="F242" s="217"/>
      <c r="I242" s="219"/>
      <c r="J242" s="219"/>
      <c r="L242" s="220"/>
    </row>
    <row r="243" spans="1:12" s="216" customFormat="1" x14ac:dyDescent="0.3">
      <c r="A243" s="214"/>
      <c r="B243" s="215"/>
      <c r="F243" s="217"/>
      <c r="I243" s="219"/>
      <c r="J243" s="219"/>
      <c r="L243" s="220"/>
    </row>
    <row r="244" spans="1:12" s="216" customFormat="1" x14ac:dyDescent="0.3">
      <c r="A244" s="214"/>
      <c r="B244" s="215"/>
      <c r="F244" s="217"/>
      <c r="I244" s="219"/>
      <c r="J244" s="219"/>
      <c r="L244" s="220"/>
    </row>
    <row r="245" spans="1:12" s="216" customFormat="1" x14ac:dyDescent="0.3">
      <c r="A245" s="214"/>
      <c r="B245" s="215"/>
      <c r="F245" s="217"/>
      <c r="I245" s="219"/>
      <c r="J245" s="219"/>
      <c r="L245" s="220"/>
    </row>
    <row r="246" spans="1:12" s="216" customFormat="1" x14ac:dyDescent="0.3">
      <c r="A246" s="214"/>
      <c r="B246" s="215"/>
      <c r="F246" s="217"/>
      <c r="I246" s="219"/>
      <c r="J246" s="219"/>
      <c r="L246" s="220"/>
    </row>
    <row r="247" spans="1:12" s="216" customFormat="1" x14ac:dyDescent="0.3">
      <c r="A247" s="214"/>
      <c r="B247" s="215"/>
      <c r="F247" s="217"/>
      <c r="I247" s="219"/>
      <c r="J247" s="219"/>
      <c r="L247" s="220"/>
    </row>
    <row r="248" spans="1:12" s="216" customFormat="1" x14ac:dyDescent="0.3">
      <c r="A248" s="214"/>
      <c r="B248" s="215"/>
      <c r="F248" s="217"/>
      <c r="I248" s="219"/>
      <c r="J248" s="219"/>
      <c r="L248" s="220"/>
    </row>
    <row r="249" spans="1:12" s="216" customFormat="1" x14ac:dyDescent="0.3">
      <c r="A249" s="214"/>
      <c r="B249" s="215"/>
      <c r="F249" s="217"/>
      <c r="I249" s="219"/>
      <c r="J249" s="219"/>
      <c r="L249" s="220"/>
    </row>
    <row r="250" spans="1:12" s="216" customFormat="1" x14ac:dyDescent="0.3">
      <c r="A250" s="214"/>
      <c r="B250" s="215"/>
      <c r="F250" s="217"/>
      <c r="I250" s="219"/>
      <c r="J250" s="219"/>
      <c r="L250" s="220"/>
    </row>
    <row r="251" spans="1:12" s="216" customFormat="1" x14ac:dyDescent="0.3">
      <c r="A251" s="214"/>
      <c r="B251" s="215"/>
      <c r="F251" s="217"/>
      <c r="I251" s="219"/>
      <c r="J251" s="219"/>
      <c r="L251" s="220"/>
    </row>
    <row r="252" spans="1:12" s="216" customFormat="1" x14ac:dyDescent="0.3">
      <c r="A252" s="214"/>
      <c r="B252" s="215"/>
      <c r="F252" s="217"/>
      <c r="I252" s="219"/>
      <c r="J252" s="219"/>
      <c r="L252" s="220"/>
    </row>
    <row r="253" spans="1:12" s="216" customFormat="1" x14ac:dyDescent="0.3">
      <c r="A253" s="214"/>
      <c r="B253" s="215"/>
      <c r="F253" s="217"/>
      <c r="I253" s="219"/>
      <c r="J253" s="219"/>
      <c r="L253" s="220"/>
    </row>
    <row r="254" spans="1:12" s="216" customFormat="1" x14ac:dyDescent="0.3">
      <c r="A254" s="214"/>
      <c r="B254" s="215"/>
      <c r="F254" s="217"/>
      <c r="I254" s="219"/>
      <c r="J254" s="219"/>
      <c r="L254" s="220"/>
    </row>
    <row r="255" spans="1:12" s="216" customFormat="1" x14ac:dyDescent="0.3">
      <c r="A255" s="214"/>
      <c r="B255" s="215"/>
      <c r="F255" s="217"/>
      <c r="I255" s="219"/>
      <c r="J255" s="219"/>
      <c r="L255" s="220"/>
    </row>
    <row r="256" spans="1:12" s="216" customFormat="1" x14ac:dyDescent="0.3">
      <c r="A256" s="214"/>
      <c r="B256" s="215"/>
      <c r="F256" s="217"/>
      <c r="I256" s="219"/>
      <c r="J256" s="219"/>
      <c r="L256" s="220"/>
    </row>
    <row r="257" spans="1:12" s="216" customFormat="1" x14ac:dyDescent="0.3">
      <c r="A257" s="214"/>
      <c r="B257" s="215"/>
      <c r="F257" s="217"/>
      <c r="I257" s="219"/>
      <c r="J257" s="219"/>
      <c r="L257" s="220"/>
    </row>
    <row r="258" spans="1:12" s="216" customFormat="1" x14ac:dyDescent="0.3">
      <c r="A258" s="214"/>
      <c r="B258" s="215"/>
      <c r="F258" s="217"/>
      <c r="I258" s="219"/>
      <c r="J258" s="219"/>
      <c r="L258" s="220"/>
    </row>
    <row r="259" spans="1:12" s="216" customFormat="1" x14ac:dyDescent="0.3">
      <c r="A259" s="214"/>
      <c r="B259" s="215"/>
      <c r="F259" s="217"/>
      <c r="I259" s="219"/>
      <c r="J259" s="219"/>
      <c r="L259" s="220"/>
    </row>
    <row r="260" spans="1:12" s="216" customFormat="1" x14ac:dyDescent="0.3">
      <c r="A260" s="214"/>
      <c r="B260" s="215"/>
      <c r="F260" s="217"/>
      <c r="I260" s="219"/>
      <c r="J260" s="219"/>
      <c r="L260" s="220"/>
    </row>
    <row r="261" spans="1:12" s="216" customFormat="1" x14ac:dyDescent="0.3">
      <c r="A261" s="214"/>
      <c r="B261" s="215"/>
      <c r="F261" s="217"/>
      <c r="I261" s="219"/>
      <c r="J261" s="219"/>
      <c r="L261" s="220"/>
    </row>
    <row r="262" spans="1:12" s="216" customFormat="1" x14ac:dyDescent="0.3">
      <c r="A262" s="214"/>
      <c r="B262" s="215"/>
      <c r="F262" s="217"/>
      <c r="I262" s="219"/>
      <c r="J262" s="219"/>
      <c r="L262" s="220"/>
    </row>
    <row r="263" spans="1:12" s="216" customFormat="1" x14ac:dyDescent="0.3">
      <c r="A263" s="214"/>
      <c r="B263" s="215"/>
      <c r="F263" s="217"/>
      <c r="I263" s="219"/>
      <c r="J263" s="219"/>
      <c r="L263" s="220"/>
    </row>
    <row r="264" spans="1:12" s="216" customFormat="1" x14ac:dyDescent="0.3">
      <c r="A264" s="214"/>
      <c r="B264" s="215"/>
      <c r="F264" s="217"/>
      <c r="I264" s="219"/>
      <c r="J264" s="219"/>
      <c r="L264" s="220"/>
    </row>
    <row r="265" spans="1:12" s="216" customFormat="1" x14ac:dyDescent="0.3">
      <c r="A265" s="214"/>
      <c r="B265" s="215"/>
      <c r="F265" s="217"/>
      <c r="I265" s="219"/>
      <c r="J265" s="219"/>
      <c r="L265" s="220"/>
    </row>
    <row r="266" spans="1:12" s="216" customFormat="1" x14ac:dyDescent="0.3">
      <c r="A266" s="214"/>
      <c r="B266" s="215"/>
      <c r="F266" s="217"/>
      <c r="I266" s="219"/>
      <c r="J266" s="219"/>
      <c r="L266" s="220"/>
    </row>
    <row r="267" spans="1:12" s="216" customFormat="1" x14ac:dyDescent="0.3">
      <c r="A267" s="214"/>
      <c r="B267" s="215"/>
      <c r="F267" s="217"/>
      <c r="I267" s="219"/>
      <c r="J267" s="219"/>
      <c r="L267" s="220"/>
    </row>
    <row r="268" spans="1:12" s="216" customFormat="1" x14ac:dyDescent="0.3">
      <c r="A268" s="214"/>
      <c r="B268" s="215"/>
      <c r="F268" s="217"/>
      <c r="I268" s="219"/>
      <c r="J268" s="219"/>
      <c r="L268" s="220"/>
    </row>
    <row r="269" spans="1:12" s="216" customFormat="1" x14ac:dyDescent="0.3">
      <c r="A269" s="214"/>
      <c r="B269" s="215"/>
      <c r="F269" s="217"/>
      <c r="I269" s="219"/>
      <c r="J269" s="219"/>
      <c r="L269" s="220"/>
    </row>
    <row r="270" spans="1:12" s="216" customFormat="1" x14ac:dyDescent="0.3">
      <c r="A270" s="214"/>
      <c r="B270" s="215"/>
      <c r="F270" s="217"/>
      <c r="I270" s="219"/>
      <c r="J270" s="219"/>
      <c r="L270" s="220"/>
    </row>
    <row r="271" spans="1:12" s="216" customFormat="1" x14ac:dyDescent="0.3">
      <c r="A271" s="214"/>
      <c r="B271" s="215"/>
      <c r="F271" s="217"/>
      <c r="I271" s="219"/>
      <c r="J271" s="219"/>
      <c r="L271" s="220"/>
    </row>
    <row r="272" spans="1:12" s="216" customFormat="1" x14ac:dyDescent="0.3">
      <c r="A272" s="214"/>
      <c r="B272" s="215"/>
      <c r="F272" s="217"/>
      <c r="I272" s="219"/>
      <c r="J272" s="219"/>
      <c r="L272" s="220"/>
    </row>
    <row r="273" spans="1:12" s="216" customFormat="1" x14ac:dyDescent="0.3">
      <c r="A273" s="214"/>
      <c r="B273" s="215"/>
      <c r="F273" s="217"/>
      <c r="I273" s="219"/>
      <c r="J273" s="219"/>
      <c r="L273" s="220"/>
    </row>
    <row r="274" spans="1:12" s="216" customFormat="1" x14ac:dyDescent="0.3">
      <c r="A274" s="214"/>
      <c r="B274" s="215"/>
      <c r="F274" s="217"/>
      <c r="I274" s="219"/>
      <c r="J274" s="219"/>
      <c r="L274" s="220"/>
    </row>
    <row r="275" spans="1:12" s="216" customFormat="1" x14ac:dyDescent="0.3">
      <c r="A275" s="214"/>
      <c r="B275" s="215"/>
      <c r="F275" s="217"/>
      <c r="I275" s="219"/>
      <c r="J275" s="219"/>
      <c r="L275" s="220"/>
    </row>
    <row r="276" spans="1:12" s="216" customFormat="1" x14ac:dyDescent="0.3">
      <c r="A276" s="214"/>
      <c r="B276" s="215"/>
      <c r="F276" s="217"/>
      <c r="I276" s="219"/>
      <c r="J276" s="219"/>
      <c r="L276" s="220"/>
    </row>
    <row r="277" spans="1:12" s="216" customFormat="1" x14ac:dyDescent="0.3">
      <c r="A277" s="214"/>
      <c r="B277" s="215"/>
      <c r="F277" s="217"/>
      <c r="I277" s="219"/>
      <c r="J277" s="219"/>
      <c r="L277" s="220"/>
    </row>
    <row r="278" spans="1:12" s="216" customFormat="1" x14ac:dyDescent="0.3">
      <c r="A278" s="214"/>
      <c r="B278" s="215"/>
      <c r="F278" s="217"/>
      <c r="I278" s="219"/>
      <c r="J278" s="219"/>
      <c r="L278" s="220"/>
    </row>
    <row r="279" spans="1:12" s="216" customFormat="1" x14ac:dyDescent="0.3">
      <c r="A279" s="214"/>
      <c r="B279" s="215"/>
      <c r="F279" s="217"/>
      <c r="I279" s="219"/>
      <c r="J279" s="219"/>
      <c r="L279" s="220"/>
    </row>
    <row r="280" spans="1:12" s="216" customFormat="1" x14ac:dyDescent="0.3">
      <c r="A280" s="214"/>
      <c r="B280" s="215"/>
      <c r="F280" s="217"/>
      <c r="I280" s="219"/>
      <c r="J280" s="219"/>
      <c r="L280" s="220"/>
    </row>
    <row r="281" spans="1:12" s="216" customFormat="1" x14ac:dyDescent="0.3">
      <c r="A281" s="214"/>
      <c r="B281" s="215"/>
      <c r="F281" s="217"/>
      <c r="I281" s="219"/>
      <c r="J281" s="219"/>
      <c r="L281" s="220"/>
    </row>
    <row r="282" spans="1:12" s="216" customFormat="1" x14ac:dyDescent="0.3">
      <c r="A282" s="214"/>
      <c r="B282" s="215"/>
      <c r="F282" s="217"/>
      <c r="I282" s="219"/>
      <c r="J282" s="219"/>
      <c r="L282" s="220"/>
    </row>
    <row r="283" spans="1:12" s="216" customFormat="1" x14ac:dyDescent="0.3">
      <c r="A283" s="214"/>
      <c r="B283" s="215"/>
      <c r="F283" s="217"/>
      <c r="I283" s="219"/>
      <c r="J283" s="219"/>
      <c r="L283" s="220"/>
    </row>
    <row r="284" spans="1:12" s="216" customFormat="1" x14ac:dyDescent="0.3">
      <c r="A284" s="214"/>
      <c r="B284" s="215"/>
      <c r="F284" s="217"/>
      <c r="I284" s="219"/>
      <c r="J284" s="219"/>
      <c r="L284" s="220"/>
    </row>
    <row r="285" spans="1:12" s="216" customFormat="1" x14ac:dyDescent="0.3">
      <c r="A285" s="214"/>
      <c r="B285" s="215"/>
      <c r="F285" s="217"/>
      <c r="I285" s="219"/>
      <c r="J285" s="219"/>
      <c r="L285" s="220"/>
    </row>
    <row r="286" spans="1:12" s="216" customFormat="1" x14ac:dyDescent="0.3">
      <c r="A286" s="214"/>
      <c r="B286" s="215"/>
      <c r="F286" s="217"/>
      <c r="I286" s="219"/>
      <c r="J286" s="219"/>
      <c r="L286" s="220"/>
    </row>
    <row r="287" spans="1:12" s="216" customFormat="1" x14ac:dyDescent="0.3">
      <c r="A287" s="214"/>
      <c r="B287" s="215"/>
      <c r="F287" s="217"/>
      <c r="I287" s="219"/>
      <c r="J287" s="219"/>
      <c r="L287" s="220"/>
    </row>
    <row r="288" spans="1:12" s="216" customFormat="1" x14ac:dyDescent="0.3">
      <c r="A288" s="214"/>
      <c r="B288" s="215"/>
      <c r="F288" s="217"/>
      <c r="I288" s="219"/>
      <c r="J288" s="219"/>
      <c r="L288" s="220"/>
    </row>
    <row r="289" spans="1:12" s="216" customFormat="1" x14ac:dyDescent="0.3">
      <c r="A289" s="214"/>
      <c r="B289" s="215"/>
      <c r="F289" s="217"/>
      <c r="I289" s="219"/>
      <c r="J289" s="219"/>
      <c r="L289" s="220"/>
    </row>
    <row r="290" spans="1:12" s="216" customFormat="1" x14ac:dyDescent="0.3">
      <c r="A290" s="214"/>
      <c r="B290" s="215"/>
      <c r="F290" s="217"/>
      <c r="I290" s="219"/>
      <c r="J290" s="219"/>
      <c r="L290" s="220"/>
    </row>
    <row r="291" spans="1:12" s="216" customFormat="1" x14ac:dyDescent="0.3">
      <c r="A291" s="214"/>
      <c r="B291" s="215"/>
      <c r="F291" s="217"/>
      <c r="I291" s="219"/>
      <c r="J291" s="219"/>
      <c r="L291" s="220"/>
    </row>
    <row r="292" spans="1:12" s="216" customFormat="1" x14ac:dyDescent="0.3">
      <c r="A292" s="214"/>
      <c r="B292" s="215"/>
      <c r="F292" s="217"/>
      <c r="I292" s="219"/>
      <c r="J292" s="219"/>
      <c r="L292" s="220"/>
    </row>
    <row r="293" spans="1:12" s="216" customFormat="1" x14ac:dyDescent="0.3">
      <c r="A293" s="214"/>
      <c r="B293" s="215"/>
      <c r="F293" s="217"/>
      <c r="I293" s="219"/>
      <c r="J293" s="219"/>
      <c r="L293" s="220"/>
    </row>
    <row r="294" spans="1:12" s="216" customFormat="1" x14ac:dyDescent="0.3">
      <c r="A294" s="214"/>
      <c r="B294" s="215"/>
      <c r="F294" s="217"/>
      <c r="I294" s="219"/>
      <c r="J294" s="219"/>
      <c r="L294" s="220"/>
    </row>
    <row r="295" spans="1:12" s="216" customFormat="1" x14ac:dyDescent="0.3">
      <c r="A295" s="214"/>
      <c r="B295" s="215"/>
      <c r="F295" s="217"/>
      <c r="I295" s="219"/>
      <c r="J295" s="219"/>
      <c r="L295" s="220"/>
    </row>
    <row r="296" spans="1:12" s="216" customFormat="1" x14ac:dyDescent="0.3">
      <c r="A296" s="214"/>
      <c r="B296" s="215"/>
      <c r="F296" s="217"/>
      <c r="I296" s="219"/>
      <c r="J296" s="219"/>
      <c r="L296" s="220"/>
    </row>
    <row r="297" spans="1:12" s="216" customFormat="1" x14ac:dyDescent="0.3">
      <c r="A297" s="214"/>
      <c r="B297" s="215"/>
      <c r="F297" s="217"/>
      <c r="I297" s="219"/>
      <c r="J297" s="219"/>
      <c r="L297" s="220"/>
    </row>
    <row r="298" spans="1:12" s="216" customFormat="1" x14ac:dyDescent="0.3">
      <c r="A298" s="214"/>
      <c r="B298" s="215"/>
      <c r="F298" s="217"/>
      <c r="I298" s="219"/>
      <c r="J298" s="219"/>
      <c r="L298" s="220"/>
    </row>
    <row r="299" spans="1:12" s="216" customFormat="1" x14ac:dyDescent="0.3">
      <c r="A299" s="214"/>
      <c r="B299" s="215"/>
      <c r="F299" s="217"/>
      <c r="I299" s="219"/>
      <c r="J299" s="219"/>
      <c r="L299" s="220"/>
    </row>
    <row r="300" spans="1:12" s="216" customFormat="1" x14ac:dyDescent="0.3">
      <c r="A300" s="214"/>
      <c r="B300" s="215"/>
      <c r="F300" s="217"/>
      <c r="I300" s="219"/>
      <c r="J300" s="219"/>
      <c r="L300" s="220"/>
    </row>
    <row r="301" spans="1:12" s="216" customFormat="1" x14ac:dyDescent="0.3">
      <c r="A301" s="214"/>
      <c r="B301" s="215"/>
      <c r="F301" s="217"/>
      <c r="I301" s="219"/>
      <c r="J301" s="219"/>
      <c r="L301" s="220"/>
    </row>
    <row r="302" spans="1:12" s="216" customFormat="1" x14ac:dyDescent="0.3">
      <c r="A302" s="214"/>
      <c r="B302" s="215"/>
      <c r="F302" s="217"/>
      <c r="I302" s="219"/>
      <c r="J302" s="219"/>
      <c r="L302" s="220"/>
    </row>
    <row r="303" spans="1:12" s="216" customFormat="1" x14ac:dyDescent="0.3">
      <c r="A303" s="214"/>
      <c r="B303" s="215"/>
      <c r="F303" s="217"/>
      <c r="I303" s="219"/>
      <c r="J303" s="219"/>
      <c r="L303" s="220"/>
    </row>
    <row r="304" spans="1:12" s="216" customFormat="1" x14ac:dyDescent="0.3">
      <c r="A304" s="214"/>
      <c r="B304" s="215"/>
      <c r="F304" s="217"/>
      <c r="I304" s="219"/>
      <c r="J304" s="219"/>
      <c r="L304" s="220"/>
    </row>
    <row r="305" spans="1:12" s="216" customFormat="1" x14ac:dyDescent="0.3">
      <c r="A305" s="214"/>
      <c r="B305" s="215"/>
      <c r="F305" s="217"/>
      <c r="I305" s="219"/>
      <c r="J305" s="219"/>
      <c r="L305" s="220"/>
    </row>
    <row r="306" spans="1:12" s="216" customFormat="1" x14ac:dyDescent="0.3">
      <c r="A306" s="214"/>
      <c r="B306" s="215"/>
      <c r="F306" s="217"/>
      <c r="I306" s="219"/>
      <c r="J306" s="219"/>
      <c r="L306" s="220"/>
    </row>
    <row r="307" spans="1:12" s="216" customFormat="1" x14ac:dyDescent="0.3">
      <c r="A307" s="214"/>
      <c r="B307" s="215"/>
      <c r="F307" s="217"/>
      <c r="I307" s="219"/>
      <c r="J307" s="219"/>
      <c r="L307" s="220"/>
    </row>
    <row r="308" spans="1:12" s="216" customFormat="1" x14ac:dyDescent="0.3">
      <c r="A308" s="214"/>
      <c r="B308" s="215"/>
      <c r="F308" s="217"/>
      <c r="I308" s="219"/>
      <c r="J308" s="219"/>
      <c r="L308" s="220"/>
    </row>
    <row r="309" spans="1:12" s="216" customFormat="1" x14ac:dyDescent="0.3">
      <c r="A309" s="214"/>
      <c r="B309" s="215"/>
      <c r="F309" s="217"/>
      <c r="I309" s="219"/>
      <c r="J309" s="219"/>
      <c r="L309" s="220"/>
    </row>
    <row r="310" spans="1:12" s="216" customFormat="1" x14ac:dyDescent="0.3">
      <c r="A310" s="214"/>
      <c r="B310" s="215"/>
      <c r="F310" s="217"/>
      <c r="I310" s="219"/>
      <c r="J310" s="219"/>
      <c r="L310" s="220"/>
    </row>
    <row r="311" spans="1:12" s="216" customFormat="1" x14ac:dyDescent="0.3">
      <c r="A311" s="214"/>
      <c r="B311" s="215"/>
      <c r="F311" s="217"/>
      <c r="I311" s="219"/>
      <c r="J311" s="219"/>
      <c r="L311" s="220"/>
    </row>
    <row r="312" spans="1:12" s="216" customFormat="1" x14ac:dyDescent="0.3">
      <c r="A312" s="214"/>
      <c r="B312" s="215"/>
      <c r="F312" s="217"/>
      <c r="I312" s="219"/>
      <c r="J312" s="219"/>
      <c r="L312" s="220"/>
    </row>
    <row r="313" spans="1:12" s="216" customFormat="1" x14ac:dyDescent="0.3">
      <c r="A313" s="214"/>
      <c r="B313" s="215"/>
      <c r="F313" s="217"/>
      <c r="I313" s="219"/>
      <c r="J313" s="219"/>
      <c r="L313" s="220"/>
    </row>
    <row r="314" spans="1:12" s="216" customFormat="1" x14ac:dyDescent="0.3">
      <c r="A314" s="214"/>
      <c r="B314" s="215"/>
      <c r="F314" s="217"/>
      <c r="I314" s="219"/>
      <c r="J314" s="219"/>
      <c r="L314" s="220"/>
    </row>
    <row r="315" spans="1:12" s="216" customFormat="1" x14ac:dyDescent="0.3">
      <c r="A315" s="214"/>
      <c r="B315" s="215"/>
      <c r="F315" s="217"/>
      <c r="I315" s="219"/>
      <c r="J315" s="219"/>
      <c r="L315" s="220"/>
    </row>
    <row r="316" spans="1:12" s="216" customFormat="1" x14ac:dyDescent="0.3">
      <c r="A316" s="214"/>
      <c r="B316" s="215"/>
      <c r="F316" s="217"/>
      <c r="I316" s="219"/>
      <c r="J316" s="219"/>
      <c r="L316" s="220"/>
    </row>
    <row r="317" spans="1:12" s="216" customFormat="1" x14ac:dyDescent="0.3">
      <c r="A317" s="214"/>
      <c r="B317" s="215"/>
      <c r="F317" s="217"/>
      <c r="I317" s="219"/>
      <c r="J317" s="219"/>
      <c r="L317" s="220"/>
    </row>
    <row r="318" spans="1:12" s="216" customFormat="1" x14ac:dyDescent="0.3">
      <c r="A318" s="214"/>
      <c r="B318" s="215"/>
      <c r="F318" s="217"/>
      <c r="I318" s="219"/>
      <c r="J318" s="219"/>
      <c r="L318" s="220"/>
    </row>
    <row r="319" spans="1:12" s="216" customFormat="1" x14ac:dyDescent="0.3">
      <c r="A319" s="214"/>
      <c r="B319" s="215"/>
      <c r="F319" s="217"/>
      <c r="I319" s="219"/>
      <c r="J319" s="219"/>
      <c r="L319" s="220"/>
    </row>
    <row r="320" spans="1:12" s="216" customFormat="1" x14ac:dyDescent="0.3">
      <c r="A320" s="214"/>
      <c r="B320" s="215"/>
      <c r="F320" s="217"/>
      <c r="I320" s="219"/>
      <c r="J320" s="219"/>
      <c r="L320" s="220"/>
    </row>
    <row r="321" spans="1:12" s="216" customFormat="1" x14ac:dyDescent="0.3">
      <c r="A321" s="214"/>
      <c r="B321" s="215"/>
      <c r="F321" s="217"/>
      <c r="I321" s="219"/>
      <c r="J321" s="219"/>
      <c r="L321" s="220"/>
    </row>
    <row r="322" spans="1:12" s="216" customFormat="1" x14ac:dyDescent="0.3">
      <c r="A322" s="214"/>
      <c r="B322" s="215"/>
      <c r="F322" s="217"/>
      <c r="I322" s="219"/>
      <c r="J322" s="219"/>
      <c r="L322" s="220"/>
    </row>
    <row r="323" spans="1:12" s="216" customFormat="1" x14ac:dyDescent="0.3">
      <c r="A323" s="214"/>
      <c r="B323" s="215"/>
      <c r="F323" s="217"/>
      <c r="I323" s="219"/>
      <c r="J323" s="219"/>
      <c r="L323" s="220"/>
    </row>
    <row r="324" spans="1:12" s="216" customFormat="1" x14ac:dyDescent="0.3">
      <c r="A324" s="214"/>
      <c r="B324" s="215"/>
      <c r="F324" s="217"/>
      <c r="I324" s="219"/>
      <c r="J324" s="219"/>
      <c r="L324" s="220"/>
    </row>
    <row r="325" spans="1:12" s="216" customFormat="1" x14ac:dyDescent="0.3">
      <c r="A325" s="214"/>
      <c r="B325" s="215"/>
      <c r="F325" s="217"/>
      <c r="I325" s="219"/>
      <c r="J325" s="219"/>
      <c r="L325" s="220"/>
    </row>
    <row r="326" spans="1:12" s="216" customFormat="1" x14ac:dyDescent="0.3">
      <c r="A326" s="214"/>
      <c r="B326" s="215"/>
      <c r="F326" s="217"/>
      <c r="I326" s="219"/>
      <c r="J326" s="219"/>
      <c r="L326" s="220"/>
    </row>
    <row r="327" spans="1:12" s="216" customFormat="1" x14ac:dyDescent="0.3">
      <c r="A327" s="214"/>
      <c r="B327" s="215"/>
      <c r="F327" s="217"/>
      <c r="I327" s="219"/>
      <c r="J327" s="219"/>
      <c r="L327" s="220"/>
    </row>
    <row r="328" spans="1:12" s="216" customFormat="1" x14ac:dyDescent="0.3">
      <c r="A328" s="214"/>
      <c r="B328" s="215"/>
      <c r="F328" s="217"/>
      <c r="I328" s="219"/>
      <c r="J328" s="219"/>
      <c r="L328" s="220"/>
    </row>
    <row r="329" spans="1:12" s="216" customFormat="1" x14ac:dyDescent="0.3">
      <c r="A329" s="214"/>
      <c r="B329" s="215"/>
      <c r="F329" s="217"/>
      <c r="I329" s="219"/>
      <c r="J329" s="219"/>
      <c r="L329" s="220"/>
    </row>
    <row r="330" spans="1:12" s="216" customFormat="1" x14ac:dyDescent="0.3">
      <c r="A330" s="214"/>
      <c r="B330" s="215"/>
      <c r="F330" s="217"/>
      <c r="I330" s="219"/>
      <c r="J330" s="219"/>
      <c r="L330" s="220"/>
    </row>
    <row r="331" spans="1:12" s="216" customFormat="1" x14ac:dyDescent="0.3">
      <c r="A331" s="214"/>
      <c r="B331" s="215"/>
      <c r="F331" s="217"/>
      <c r="I331" s="219"/>
      <c r="J331" s="219"/>
      <c r="L331" s="220"/>
    </row>
    <row r="332" spans="1:12" s="216" customFormat="1" x14ac:dyDescent="0.3">
      <c r="A332" s="214"/>
      <c r="B332" s="215"/>
      <c r="F332" s="217"/>
      <c r="I332" s="219"/>
      <c r="J332" s="219"/>
      <c r="L332" s="220"/>
    </row>
    <row r="333" spans="1:12" s="216" customFormat="1" x14ac:dyDescent="0.3">
      <c r="A333" s="214"/>
      <c r="B333" s="215"/>
      <c r="F333" s="217"/>
      <c r="I333" s="219"/>
      <c r="J333" s="219"/>
      <c r="L333" s="220"/>
    </row>
    <row r="334" spans="1:12" s="216" customFormat="1" x14ac:dyDescent="0.3">
      <c r="A334" s="214"/>
      <c r="B334" s="215"/>
      <c r="F334" s="217"/>
      <c r="I334" s="219"/>
      <c r="J334" s="219"/>
      <c r="L334" s="220"/>
    </row>
    <row r="335" spans="1:12" s="216" customFormat="1" x14ac:dyDescent="0.3">
      <c r="A335" s="214"/>
      <c r="B335" s="215"/>
      <c r="F335" s="217"/>
      <c r="I335" s="219"/>
      <c r="J335" s="219"/>
      <c r="L335" s="220"/>
    </row>
    <row r="336" spans="1:12" s="216" customFormat="1" x14ac:dyDescent="0.3">
      <c r="A336" s="214"/>
      <c r="B336" s="215"/>
      <c r="F336" s="217"/>
      <c r="I336" s="219"/>
      <c r="J336" s="219"/>
      <c r="L336" s="220"/>
    </row>
    <row r="337" spans="1:12" s="216" customFormat="1" x14ac:dyDescent="0.3">
      <c r="A337" s="214"/>
      <c r="B337" s="215"/>
      <c r="F337" s="217"/>
      <c r="I337" s="219"/>
      <c r="J337" s="219"/>
      <c r="L337" s="220"/>
    </row>
    <row r="338" spans="1:12" s="216" customFormat="1" x14ac:dyDescent="0.3">
      <c r="A338" s="214"/>
      <c r="B338" s="215"/>
      <c r="F338" s="217"/>
      <c r="I338" s="219"/>
      <c r="J338" s="219"/>
      <c r="L338" s="220"/>
    </row>
    <row r="339" spans="1:12" s="216" customFormat="1" x14ac:dyDescent="0.3">
      <c r="A339" s="214"/>
      <c r="B339" s="215"/>
      <c r="F339" s="217"/>
      <c r="I339" s="219"/>
      <c r="J339" s="219"/>
      <c r="L339" s="220"/>
    </row>
    <row r="340" spans="1:12" s="216" customFormat="1" x14ac:dyDescent="0.3">
      <c r="A340" s="214"/>
      <c r="B340" s="215"/>
      <c r="F340" s="217"/>
      <c r="I340" s="219"/>
      <c r="J340" s="219"/>
      <c r="L340" s="220"/>
    </row>
    <row r="341" spans="1:12" s="216" customFormat="1" x14ac:dyDescent="0.3">
      <c r="A341" s="214"/>
      <c r="B341" s="215"/>
      <c r="F341" s="217"/>
      <c r="I341" s="219"/>
      <c r="J341" s="219"/>
      <c r="L341" s="220"/>
    </row>
    <row r="342" spans="1:12" s="216" customFormat="1" x14ac:dyDescent="0.3">
      <c r="A342" s="214"/>
      <c r="B342" s="215"/>
      <c r="F342" s="217"/>
      <c r="I342" s="219"/>
      <c r="J342" s="219"/>
      <c r="L342" s="220"/>
    </row>
    <row r="343" spans="1:12" s="216" customFormat="1" x14ac:dyDescent="0.3">
      <c r="A343" s="214"/>
      <c r="B343" s="215"/>
      <c r="F343" s="217"/>
      <c r="I343" s="219"/>
      <c r="J343" s="219"/>
      <c r="L343" s="220"/>
    </row>
    <row r="344" spans="1:12" s="216" customFormat="1" x14ac:dyDescent="0.3">
      <c r="A344" s="214"/>
      <c r="B344" s="215"/>
      <c r="F344" s="217"/>
      <c r="I344" s="219"/>
      <c r="J344" s="219"/>
      <c r="L344" s="220"/>
    </row>
    <row r="345" spans="1:12" s="216" customFormat="1" x14ac:dyDescent="0.3">
      <c r="A345" s="214"/>
      <c r="B345" s="215"/>
      <c r="F345" s="217"/>
      <c r="I345" s="219"/>
      <c r="J345" s="219"/>
      <c r="L345" s="220"/>
    </row>
    <row r="346" spans="1:12" s="216" customFormat="1" x14ac:dyDescent="0.3">
      <c r="A346" s="214"/>
      <c r="B346" s="215"/>
      <c r="F346" s="217"/>
      <c r="I346" s="219"/>
      <c r="J346" s="219"/>
      <c r="L346" s="220"/>
    </row>
    <row r="347" spans="1:12" s="216" customFormat="1" x14ac:dyDescent="0.3">
      <c r="A347" s="214"/>
      <c r="B347" s="215"/>
      <c r="F347" s="217"/>
      <c r="I347" s="219"/>
      <c r="J347" s="219"/>
      <c r="L347" s="220"/>
    </row>
    <row r="348" spans="1:12" s="216" customFormat="1" x14ac:dyDescent="0.3">
      <c r="A348" s="214"/>
      <c r="B348" s="215"/>
      <c r="F348" s="217"/>
      <c r="I348" s="219"/>
      <c r="J348" s="219"/>
      <c r="L348" s="220"/>
    </row>
    <row r="349" spans="1:12" s="216" customFormat="1" x14ac:dyDescent="0.3">
      <c r="A349" s="214"/>
      <c r="B349" s="215"/>
      <c r="F349" s="217"/>
      <c r="I349" s="219"/>
      <c r="J349" s="219"/>
      <c r="L349" s="220"/>
    </row>
    <row r="350" spans="1:12" s="216" customFormat="1" x14ac:dyDescent="0.3">
      <c r="A350" s="214"/>
      <c r="B350" s="215"/>
      <c r="F350" s="217"/>
      <c r="I350" s="219"/>
      <c r="J350" s="219"/>
      <c r="L350" s="220"/>
    </row>
    <row r="351" spans="1:12" s="216" customFormat="1" x14ac:dyDescent="0.3">
      <c r="A351" s="214"/>
      <c r="B351" s="215"/>
      <c r="F351" s="217"/>
      <c r="I351" s="219"/>
      <c r="J351" s="219"/>
      <c r="L351" s="220"/>
    </row>
    <row r="352" spans="1:12" s="216" customFormat="1" x14ac:dyDescent="0.3">
      <c r="A352" s="214"/>
      <c r="B352" s="215"/>
      <c r="F352" s="217"/>
      <c r="I352" s="219"/>
      <c r="J352" s="219"/>
      <c r="L352" s="220"/>
    </row>
    <row r="353" spans="1:12" s="216" customFormat="1" x14ac:dyDescent="0.3">
      <c r="A353" s="214"/>
      <c r="B353" s="215"/>
      <c r="F353" s="217"/>
      <c r="I353" s="219"/>
      <c r="J353" s="219"/>
      <c r="L353" s="220"/>
    </row>
    <row r="354" spans="1:12" s="216" customFormat="1" x14ac:dyDescent="0.3">
      <c r="A354" s="214"/>
      <c r="B354" s="215"/>
      <c r="F354" s="217"/>
      <c r="I354" s="219"/>
      <c r="J354" s="219"/>
      <c r="L354" s="220"/>
    </row>
    <row r="355" spans="1:12" s="216" customFormat="1" x14ac:dyDescent="0.3">
      <c r="A355" s="214"/>
      <c r="B355" s="215"/>
      <c r="F355" s="217"/>
      <c r="I355" s="219"/>
      <c r="J355" s="219"/>
      <c r="L355" s="220"/>
    </row>
    <row r="356" spans="1:12" s="216" customFormat="1" x14ac:dyDescent="0.3">
      <c r="A356" s="214"/>
      <c r="B356" s="215"/>
      <c r="F356" s="217"/>
      <c r="I356" s="219"/>
      <c r="J356" s="219"/>
      <c r="L356" s="220"/>
    </row>
    <row r="357" spans="1:12" s="216" customFormat="1" x14ac:dyDescent="0.3">
      <c r="A357" s="214"/>
      <c r="B357" s="215"/>
      <c r="F357" s="217"/>
      <c r="I357" s="219"/>
      <c r="J357" s="219"/>
      <c r="L357" s="220"/>
    </row>
    <row r="358" spans="1:12" s="216" customFormat="1" x14ac:dyDescent="0.3">
      <c r="A358" s="214"/>
      <c r="B358" s="215"/>
      <c r="F358" s="217"/>
      <c r="I358" s="219"/>
      <c r="J358" s="219"/>
      <c r="L358" s="220"/>
    </row>
    <row r="359" spans="1:12" s="216" customFormat="1" x14ac:dyDescent="0.3">
      <c r="A359" s="214"/>
      <c r="B359" s="215"/>
      <c r="F359" s="217"/>
      <c r="I359" s="219"/>
      <c r="J359" s="219"/>
      <c r="L359" s="220"/>
    </row>
    <row r="360" spans="1:12" s="216" customFormat="1" x14ac:dyDescent="0.3">
      <c r="A360" s="214"/>
      <c r="B360" s="215"/>
      <c r="F360" s="217"/>
      <c r="I360" s="219"/>
      <c r="J360" s="219"/>
      <c r="L360" s="220"/>
    </row>
    <row r="361" spans="1:12" s="216" customFormat="1" x14ac:dyDescent="0.3">
      <c r="A361" s="214"/>
      <c r="B361" s="215"/>
      <c r="F361" s="217"/>
      <c r="I361" s="219"/>
      <c r="J361" s="219"/>
      <c r="L361" s="220"/>
    </row>
    <row r="362" spans="1:12" s="216" customFormat="1" x14ac:dyDescent="0.3">
      <c r="A362" s="214"/>
      <c r="B362" s="215"/>
      <c r="F362" s="217"/>
      <c r="I362" s="219"/>
      <c r="J362" s="219"/>
      <c r="L362" s="220"/>
    </row>
    <row r="363" spans="1:12" s="216" customFormat="1" x14ac:dyDescent="0.3">
      <c r="A363" s="214"/>
      <c r="B363" s="215"/>
      <c r="F363" s="217"/>
      <c r="I363" s="219"/>
      <c r="J363" s="219"/>
      <c r="L363" s="220"/>
    </row>
    <row r="364" spans="1:12" s="216" customFormat="1" x14ac:dyDescent="0.3">
      <c r="A364" s="214"/>
      <c r="B364" s="215"/>
      <c r="F364" s="217"/>
      <c r="I364" s="219"/>
      <c r="J364" s="219"/>
      <c r="L364" s="220"/>
    </row>
    <row r="365" spans="1:12" s="216" customFormat="1" x14ac:dyDescent="0.3">
      <c r="A365" s="214"/>
      <c r="B365" s="215"/>
      <c r="F365" s="217"/>
      <c r="I365" s="219"/>
      <c r="J365" s="219"/>
      <c r="L365" s="220"/>
    </row>
    <row r="366" spans="1:12" s="216" customFormat="1" x14ac:dyDescent="0.3">
      <c r="A366" s="214"/>
      <c r="B366" s="215"/>
      <c r="F366" s="217"/>
      <c r="I366" s="219"/>
      <c r="J366" s="219"/>
      <c r="L366" s="220"/>
    </row>
    <row r="367" spans="1:12" s="216" customFormat="1" x14ac:dyDescent="0.3">
      <c r="A367" s="214"/>
      <c r="B367" s="215"/>
      <c r="F367" s="217"/>
      <c r="I367" s="219"/>
      <c r="J367" s="219"/>
      <c r="L367" s="220"/>
    </row>
    <row r="368" spans="1:12" s="216" customFormat="1" x14ac:dyDescent="0.3">
      <c r="A368" s="214"/>
      <c r="B368" s="215"/>
      <c r="F368" s="217"/>
      <c r="I368" s="219"/>
      <c r="J368" s="219"/>
      <c r="L368" s="220"/>
    </row>
    <row r="369" spans="1:12" s="216" customFormat="1" x14ac:dyDescent="0.3">
      <c r="A369" s="214"/>
      <c r="B369" s="215"/>
      <c r="F369" s="217"/>
      <c r="I369" s="219"/>
      <c r="J369" s="219"/>
      <c r="L369" s="220"/>
    </row>
    <row r="370" spans="1:12" s="216" customFormat="1" x14ac:dyDescent="0.3">
      <c r="A370" s="214"/>
      <c r="B370" s="215"/>
      <c r="F370" s="217"/>
      <c r="I370" s="219"/>
      <c r="J370" s="219"/>
      <c r="L370" s="220"/>
    </row>
    <row r="371" spans="1:12" s="216" customFormat="1" x14ac:dyDescent="0.3">
      <c r="A371" s="214"/>
      <c r="B371" s="215"/>
      <c r="F371" s="217"/>
      <c r="I371" s="219"/>
      <c r="J371" s="219"/>
      <c r="L371" s="220"/>
    </row>
    <row r="372" spans="1:12" s="216" customFormat="1" x14ac:dyDescent="0.3">
      <c r="A372" s="214"/>
      <c r="B372" s="215"/>
      <c r="F372" s="217"/>
      <c r="I372" s="219"/>
      <c r="J372" s="219"/>
      <c r="L372" s="220"/>
    </row>
    <row r="373" spans="1:12" s="216" customFormat="1" x14ac:dyDescent="0.3">
      <c r="A373" s="214"/>
      <c r="B373" s="215"/>
      <c r="F373" s="217"/>
      <c r="I373" s="219"/>
      <c r="J373" s="219"/>
      <c r="L373" s="220"/>
    </row>
    <row r="374" spans="1:12" s="216" customFormat="1" x14ac:dyDescent="0.3">
      <c r="A374" s="214"/>
      <c r="B374" s="215"/>
      <c r="F374" s="217"/>
      <c r="I374" s="219"/>
      <c r="J374" s="219"/>
      <c r="L374" s="220"/>
    </row>
    <row r="375" spans="1:12" s="216" customFormat="1" x14ac:dyDescent="0.3">
      <c r="A375" s="214"/>
      <c r="B375" s="215"/>
      <c r="F375" s="217"/>
      <c r="I375" s="219"/>
      <c r="J375" s="219"/>
      <c r="L375" s="220"/>
    </row>
    <row r="376" spans="1:12" s="216" customFormat="1" x14ac:dyDescent="0.3">
      <c r="A376" s="214"/>
      <c r="B376" s="215"/>
      <c r="F376" s="217"/>
      <c r="I376" s="219"/>
      <c r="J376" s="219"/>
      <c r="L376" s="220"/>
    </row>
    <row r="377" spans="1:12" s="216" customFormat="1" x14ac:dyDescent="0.3">
      <c r="A377" s="214"/>
      <c r="B377" s="215"/>
      <c r="F377" s="217"/>
      <c r="I377" s="219"/>
      <c r="J377" s="219"/>
      <c r="L377" s="220"/>
    </row>
    <row r="378" spans="1:12" s="216" customFormat="1" x14ac:dyDescent="0.3">
      <c r="A378" s="214"/>
      <c r="B378" s="215"/>
      <c r="F378" s="217"/>
      <c r="I378" s="219"/>
      <c r="J378" s="219"/>
      <c r="L378" s="220"/>
    </row>
    <row r="379" spans="1:12" s="216" customFormat="1" x14ac:dyDescent="0.3">
      <c r="A379" s="214"/>
      <c r="B379" s="215"/>
      <c r="F379" s="217"/>
      <c r="I379" s="219"/>
      <c r="J379" s="219"/>
      <c r="L379" s="220"/>
    </row>
    <row r="380" spans="1:12" s="216" customFormat="1" x14ac:dyDescent="0.3">
      <c r="A380" s="214"/>
      <c r="B380" s="215"/>
      <c r="F380" s="217"/>
      <c r="I380" s="219"/>
      <c r="J380" s="219"/>
      <c r="L380" s="220"/>
    </row>
    <row r="381" spans="1:12" s="216" customFormat="1" x14ac:dyDescent="0.3">
      <c r="A381" s="214"/>
      <c r="B381" s="215"/>
      <c r="F381" s="217"/>
      <c r="I381" s="219"/>
      <c r="J381" s="219"/>
      <c r="L381" s="220"/>
    </row>
    <row r="382" spans="1:12" s="216" customFormat="1" x14ac:dyDescent="0.3">
      <c r="A382" s="214"/>
      <c r="B382" s="215"/>
      <c r="F382" s="217"/>
      <c r="I382" s="219"/>
      <c r="J382" s="219"/>
      <c r="L382" s="220"/>
    </row>
    <row r="383" spans="1:12" s="216" customFormat="1" x14ac:dyDescent="0.3">
      <c r="A383" s="214"/>
      <c r="B383" s="215"/>
      <c r="F383" s="217"/>
      <c r="I383" s="219"/>
      <c r="J383" s="219"/>
      <c r="L383" s="220"/>
    </row>
    <row r="384" spans="1:12" s="216" customFormat="1" x14ac:dyDescent="0.3">
      <c r="A384" s="214"/>
      <c r="B384" s="215"/>
      <c r="F384" s="217"/>
      <c r="I384" s="219"/>
      <c r="J384" s="219"/>
      <c r="L384" s="220"/>
    </row>
    <row r="385" spans="1:12" s="216" customFormat="1" x14ac:dyDescent="0.3">
      <c r="A385" s="214"/>
      <c r="B385" s="215"/>
      <c r="F385" s="217"/>
      <c r="I385" s="219"/>
      <c r="J385" s="219"/>
      <c r="L385" s="220"/>
    </row>
    <row r="386" spans="1:12" s="216" customFormat="1" x14ac:dyDescent="0.3">
      <c r="A386" s="214"/>
      <c r="B386" s="215"/>
      <c r="F386" s="217"/>
      <c r="I386" s="219"/>
      <c r="J386" s="219"/>
      <c r="L386" s="220"/>
    </row>
    <row r="387" spans="1:12" s="216" customFormat="1" x14ac:dyDescent="0.3">
      <c r="A387" s="214"/>
      <c r="B387" s="215"/>
      <c r="F387" s="217"/>
      <c r="I387" s="219"/>
      <c r="J387" s="219"/>
      <c r="L387" s="220"/>
    </row>
    <row r="388" spans="1:12" s="216" customFormat="1" x14ac:dyDescent="0.3">
      <c r="A388" s="214"/>
      <c r="B388" s="215"/>
      <c r="F388" s="217"/>
      <c r="I388" s="219"/>
      <c r="J388" s="219"/>
      <c r="L388" s="220"/>
    </row>
    <row r="389" spans="1:12" s="216" customFormat="1" x14ac:dyDescent="0.3">
      <c r="A389" s="214"/>
      <c r="B389" s="215"/>
      <c r="F389" s="217"/>
      <c r="I389" s="219"/>
      <c r="J389" s="219"/>
      <c r="L389" s="220"/>
    </row>
    <row r="390" spans="1:12" s="216" customFormat="1" x14ac:dyDescent="0.3">
      <c r="A390" s="214"/>
      <c r="B390" s="215"/>
      <c r="F390" s="217"/>
      <c r="I390" s="219"/>
      <c r="J390" s="219"/>
      <c r="L390" s="220"/>
    </row>
    <row r="391" spans="1:12" s="216" customFormat="1" x14ac:dyDescent="0.3">
      <c r="A391" s="214"/>
      <c r="B391" s="215"/>
      <c r="F391" s="217"/>
      <c r="I391" s="219"/>
      <c r="J391" s="219"/>
      <c r="L391" s="220"/>
    </row>
    <row r="392" spans="1:12" s="216" customFormat="1" x14ac:dyDescent="0.3">
      <c r="A392" s="214"/>
      <c r="B392" s="215"/>
      <c r="F392" s="217"/>
      <c r="I392" s="219"/>
      <c r="J392" s="219"/>
      <c r="L392" s="220"/>
    </row>
    <row r="393" spans="1:12" s="216" customFormat="1" x14ac:dyDescent="0.3">
      <c r="A393" s="214"/>
      <c r="B393" s="215"/>
      <c r="F393" s="217"/>
      <c r="I393" s="219"/>
      <c r="J393" s="219"/>
      <c r="L393" s="220"/>
    </row>
    <row r="394" spans="1:12" s="216" customFormat="1" x14ac:dyDescent="0.3">
      <c r="A394" s="214"/>
      <c r="B394" s="215"/>
      <c r="F394" s="217"/>
      <c r="I394" s="219"/>
      <c r="J394" s="219"/>
      <c r="L394" s="220"/>
    </row>
    <row r="395" spans="1:12" s="216" customFormat="1" x14ac:dyDescent="0.3">
      <c r="A395" s="214"/>
      <c r="B395" s="215"/>
      <c r="F395" s="217"/>
      <c r="I395" s="219"/>
      <c r="J395" s="219"/>
      <c r="L395" s="220"/>
    </row>
    <row r="396" spans="1:12" s="216" customFormat="1" x14ac:dyDescent="0.3">
      <c r="A396" s="214"/>
      <c r="B396" s="215"/>
      <c r="F396" s="217"/>
      <c r="I396" s="219"/>
      <c r="J396" s="219"/>
      <c r="L396" s="220"/>
    </row>
    <row r="397" spans="1:12" s="216" customFormat="1" x14ac:dyDescent="0.3">
      <c r="A397" s="214"/>
      <c r="B397" s="215"/>
      <c r="F397" s="217"/>
      <c r="I397" s="219"/>
      <c r="J397" s="219"/>
      <c r="L397" s="220"/>
    </row>
    <row r="398" spans="1:12" s="216" customFormat="1" x14ac:dyDescent="0.3">
      <c r="A398" s="214"/>
      <c r="B398" s="215"/>
      <c r="F398" s="217"/>
      <c r="I398" s="219"/>
      <c r="J398" s="219"/>
      <c r="L398" s="220"/>
    </row>
    <row r="399" spans="1:12" s="216" customFormat="1" x14ac:dyDescent="0.3">
      <c r="A399" s="214"/>
      <c r="B399" s="215"/>
      <c r="F399" s="217"/>
      <c r="I399" s="219"/>
      <c r="J399" s="219"/>
      <c r="L399" s="220"/>
    </row>
    <row r="400" spans="1:12" s="216" customFormat="1" x14ac:dyDescent="0.3">
      <c r="A400" s="214"/>
      <c r="B400" s="215"/>
      <c r="F400" s="217"/>
      <c r="I400" s="219"/>
      <c r="J400" s="219"/>
      <c r="L400" s="220"/>
    </row>
    <row r="401" spans="1:12" s="216" customFormat="1" x14ac:dyDescent="0.3">
      <c r="A401" s="214"/>
      <c r="B401" s="215"/>
      <c r="F401" s="217"/>
      <c r="I401" s="219"/>
      <c r="J401" s="219"/>
      <c r="L401" s="220"/>
    </row>
    <row r="402" spans="1:12" s="216" customFormat="1" x14ac:dyDescent="0.3">
      <c r="A402" s="214"/>
      <c r="B402" s="215"/>
      <c r="F402" s="217"/>
      <c r="I402" s="219"/>
      <c r="J402" s="219"/>
      <c r="L402" s="220"/>
    </row>
    <row r="403" spans="1:12" s="216" customFormat="1" x14ac:dyDescent="0.3">
      <c r="A403" s="214"/>
      <c r="B403" s="215"/>
      <c r="F403" s="217"/>
      <c r="I403" s="219"/>
      <c r="J403" s="219"/>
      <c r="L403" s="220"/>
    </row>
    <row r="404" spans="1:12" s="216" customFormat="1" x14ac:dyDescent="0.3">
      <c r="A404" s="214"/>
      <c r="B404" s="215"/>
      <c r="F404" s="217"/>
      <c r="I404" s="219"/>
      <c r="J404" s="219"/>
      <c r="L404" s="220"/>
    </row>
    <row r="405" spans="1:12" s="216" customFormat="1" x14ac:dyDescent="0.3">
      <c r="A405" s="214"/>
      <c r="B405" s="215"/>
      <c r="F405" s="217"/>
      <c r="I405" s="219"/>
      <c r="J405" s="219"/>
      <c r="L405" s="220"/>
    </row>
    <row r="406" spans="1:12" s="216" customFormat="1" x14ac:dyDescent="0.3">
      <c r="A406" s="214"/>
      <c r="B406" s="215"/>
      <c r="F406" s="217"/>
      <c r="I406" s="219"/>
      <c r="J406" s="219"/>
      <c r="L406" s="220"/>
    </row>
    <row r="407" spans="1:12" s="216" customFormat="1" x14ac:dyDescent="0.3">
      <c r="A407" s="214"/>
      <c r="B407" s="215"/>
      <c r="F407" s="217"/>
      <c r="I407" s="219"/>
      <c r="J407" s="219"/>
      <c r="L407" s="220"/>
    </row>
    <row r="408" spans="1:12" s="216" customFormat="1" x14ac:dyDescent="0.3">
      <c r="A408" s="214"/>
      <c r="B408" s="215"/>
      <c r="F408" s="217"/>
      <c r="I408" s="219"/>
      <c r="J408" s="219"/>
      <c r="L408" s="220"/>
    </row>
    <row r="409" spans="1:12" s="216" customFormat="1" x14ac:dyDescent="0.3">
      <c r="A409" s="214"/>
      <c r="B409" s="215"/>
      <c r="F409" s="217"/>
      <c r="I409" s="219"/>
      <c r="J409" s="219"/>
      <c r="L409" s="220"/>
    </row>
    <row r="410" spans="1:12" s="216" customFormat="1" x14ac:dyDescent="0.3">
      <c r="A410" s="214"/>
      <c r="B410" s="215"/>
      <c r="F410" s="217"/>
      <c r="I410" s="219"/>
      <c r="J410" s="219"/>
      <c r="L410" s="220"/>
    </row>
    <row r="411" spans="1:12" s="216" customFormat="1" x14ac:dyDescent="0.3">
      <c r="A411" s="214"/>
      <c r="B411" s="215"/>
      <c r="F411" s="217"/>
      <c r="I411" s="219"/>
      <c r="J411" s="219"/>
      <c r="L411" s="220"/>
    </row>
    <row r="412" spans="1:12" s="216" customFormat="1" x14ac:dyDescent="0.3">
      <c r="A412" s="214"/>
      <c r="B412" s="215"/>
      <c r="F412" s="217"/>
      <c r="I412" s="219"/>
      <c r="J412" s="219"/>
      <c r="L412" s="220"/>
    </row>
    <row r="413" spans="1:12" s="216" customFormat="1" x14ac:dyDescent="0.3">
      <c r="A413" s="214"/>
      <c r="B413" s="215"/>
      <c r="F413" s="217"/>
      <c r="I413" s="219"/>
      <c r="J413" s="219"/>
      <c r="L413" s="220"/>
    </row>
    <row r="414" spans="1:12" s="216" customFormat="1" x14ac:dyDescent="0.3">
      <c r="A414" s="214"/>
      <c r="B414" s="215"/>
      <c r="F414" s="217"/>
      <c r="I414" s="219"/>
      <c r="J414" s="219"/>
      <c r="L414" s="220"/>
    </row>
    <row r="415" spans="1:12" s="216" customFormat="1" x14ac:dyDescent="0.3">
      <c r="A415" s="214"/>
      <c r="B415" s="215"/>
      <c r="F415" s="217"/>
      <c r="I415" s="219"/>
      <c r="J415" s="219"/>
      <c r="L415" s="220"/>
    </row>
    <row r="416" spans="1:12" s="216" customFormat="1" x14ac:dyDescent="0.3">
      <c r="A416" s="214"/>
      <c r="B416" s="215"/>
      <c r="F416" s="217"/>
      <c r="I416" s="219"/>
      <c r="J416" s="219"/>
      <c r="L416" s="220"/>
    </row>
    <row r="417" spans="1:12" s="216" customFormat="1" x14ac:dyDescent="0.3">
      <c r="A417" s="214"/>
      <c r="B417" s="215"/>
      <c r="F417" s="217"/>
      <c r="I417" s="219"/>
      <c r="J417" s="219"/>
      <c r="L417" s="220"/>
    </row>
    <row r="418" spans="1:12" s="216" customFormat="1" x14ac:dyDescent="0.3">
      <c r="A418" s="214"/>
      <c r="B418" s="215"/>
      <c r="F418" s="217"/>
      <c r="I418" s="219"/>
      <c r="J418" s="219"/>
      <c r="L418" s="220"/>
    </row>
    <row r="419" spans="1:12" s="216" customFormat="1" x14ac:dyDescent="0.3">
      <c r="A419" s="214"/>
      <c r="B419" s="215"/>
      <c r="F419" s="217"/>
      <c r="I419" s="219"/>
      <c r="J419" s="219"/>
      <c r="L419" s="220"/>
    </row>
    <row r="420" spans="1:12" s="216" customFormat="1" x14ac:dyDescent="0.3">
      <c r="A420" s="214"/>
      <c r="B420" s="215"/>
      <c r="F420" s="217"/>
      <c r="I420" s="219"/>
      <c r="J420" s="219"/>
      <c r="L420" s="220"/>
    </row>
    <row r="421" spans="1:12" s="216" customFormat="1" x14ac:dyDescent="0.3">
      <c r="A421" s="214"/>
      <c r="B421" s="215"/>
      <c r="F421" s="217"/>
      <c r="I421" s="219"/>
      <c r="J421" s="219"/>
      <c r="L421" s="220"/>
    </row>
    <row r="422" spans="1:12" s="216" customFormat="1" x14ac:dyDescent="0.3">
      <c r="A422" s="214"/>
      <c r="B422" s="215"/>
      <c r="F422" s="217"/>
      <c r="I422" s="219"/>
      <c r="J422" s="219"/>
      <c r="L422" s="220"/>
    </row>
    <row r="423" spans="1:12" s="216" customFormat="1" x14ac:dyDescent="0.3">
      <c r="A423" s="214"/>
      <c r="B423" s="215"/>
      <c r="F423" s="217"/>
      <c r="I423" s="219"/>
      <c r="J423" s="219"/>
      <c r="L423" s="220"/>
    </row>
    <row r="424" spans="1:12" s="216" customFormat="1" x14ac:dyDescent="0.3">
      <c r="A424" s="214"/>
      <c r="B424" s="215"/>
      <c r="F424" s="217"/>
      <c r="I424" s="219"/>
      <c r="J424" s="219"/>
      <c r="L424" s="220"/>
    </row>
    <row r="425" spans="1:12" s="216" customFormat="1" x14ac:dyDescent="0.3">
      <c r="A425" s="214"/>
      <c r="B425" s="215"/>
      <c r="F425" s="217"/>
      <c r="I425" s="219"/>
      <c r="J425" s="219"/>
      <c r="L425" s="220"/>
    </row>
    <row r="426" spans="1:12" s="216" customFormat="1" x14ac:dyDescent="0.3">
      <c r="A426" s="214"/>
      <c r="B426" s="215"/>
      <c r="F426" s="217"/>
      <c r="I426" s="219"/>
      <c r="J426" s="219"/>
      <c r="L426" s="220"/>
    </row>
    <row r="427" spans="1:12" s="216" customFormat="1" x14ac:dyDescent="0.3">
      <c r="A427" s="214"/>
      <c r="B427" s="215"/>
      <c r="F427" s="217"/>
      <c r="I427" s="219"/>
      <c r="J427" s="219"/>
      <c r="L427" s="220"/>
    </row>
    <row r="428" spans="1:12" s="216" customFormat="1" x14ac:dyDescent="0.3">
      <c r="A428" s="214"/>
      <c r="B428" s="215"/>
      <c r="F428" s="217"/>
      <c r="I428" s="219"/>
      <c r="J428" s="219"/>
      <c r="L428" s="220"/>
    </row>
    <row r="429" spans="1:12" s="216" customFormat="1" x14ac:dyDescent="0.3">
      <c r="A429" s="214"/>
      <c r="B429" s="215"/>
      <c r="F429" s="217"/>
      <c r="I429" s="219"/>
      <c r="J429" s="219"/>
      <c r="L429" s="220"/>
    </row>
    <row r="430" spans="1:12" s="216" customFormat="1" x14ac:dyDescent="0.3">
      <c r="A430" s="214"/>
      <c r="B430" s="215"/>
      <c r="F430" s="217"/>
      <c r="I430" s="219"/>
      <c r="J430" s="219"/>
      <c r="L430" s="220"/>
    </row>
    <row r="431" spans="1:12" s="216" customFormat="1" x14ac:dyDescent="0.3">
      <c r="A431" s="214"/>
      <c r="B431" s="215"/>
      <c r="F431" s="217"/>
      <c r="I431" s="219"/>
      <c r="J431" s="219"/>
      <c r="L431" s="220"/>
    </row>
    <row r="432" spans="1:12" s="216" customFormat="1" x14ac:dyDescent="0.3">
      <c r="A432" s="214"/>
      <c r="B432" s="215"/>
      <c r="F432" s="217"/>
      <c r="I432" s="219"/>
      <c r="J432" s="219"/>
      <c r="L432" s="220"/>
    </row>
    <row r="433" spans="1:12" s="216" customFormat="1" x14ac:dyDescent="0.3">
      <c r="A433" s="214"/>
      <c r="B433" s="215"/>
      <c r="F433" s="217"/>
      <c r="I433" s="219"/>
      <c r="J433" s="219"/>
      <c r="L433" s="220"/>
    </row>
    <row r="434" spans="1:12" s="216" customFormat="1" x14ac:dyDescent="0.3">
      <c r="A434" s="214"/>
      <c r="B434" s="215"/>
      <c r="F434" s="217"/>
      <c r="I434" s="219"/>
      <c r="J434" s="219"/>
      <c r="L434" s="220"/>
    </row>
    <row r="435" spans="1:12" s="216" customFormat="1" x14ac:dyDescent="0.3">
      <c r="A435" s="214"/>
      <c r="B435" s="215"/>
      <c r="F435" s="217"/>
      <c r="I435" s="219"/>
      <c r="J435" s="219"/>
      <c r="L435" s="220"/>
    </row>
    <row r="436" spans="1:12" s="216" customFormat="1" x14ac:dyDescent="0.3">
      <c r="A436" s="214"/>
      <c r="B436" s="215"/>
      <c r="F436" s="217"/>
      <c r="I436" s="219"/>
      <c r="J436" s="219"/>
      <c r="L436" s="220"/>
    </row>
    <row r="437" spans="1:12" s="216" customFormat="1" x14ac:dyDescent="0.3">
      <c r="A437" s="214"/>
      <c r="B437" s="215"/>
      <c r="F437" s="217"/>
      <c r="I437" s="219"/>
      <c r="J437" s="219"/>
      <c r="L437" s="220"/>
    </row>
    <row r="438" spans="1:12" s="216" customFormat="1" x14ac:dyDescent="0.3">
      <c r="A438" s="214"/>
      <c r="B438" s="215"/>
      <c r="F438" s="217"/>
      <c r="I438" s="219"/>
      <c r="J438" s="219"/>
      <c r="L438" s="220"/>
    </row>
    <row r="439" spans="1:12" s="216" customFormat="1" x14ac:dyDescent="0.3">
      <c r="A439" s="214"/>
      <c r="B439" s="215"/>
      <c r="F439" s="217"/>
      <c r="I439" s="219"/>
      <c r="J439" s="219"/>
      <c r="L439" s="220"/>
    </row>
    <row r="440" spans="1:12" s="216" customFormat="1" x14ac:dyDescent="0.3">
      <c r="A440" s="214"/>
      <c r="B440" s="215"/>
      <c r="F440" s="217"/>
      <c r="I440" s="219"/>
      <c r="J440" s="219"/>
      <c r="L440" s="220"/>
    </row>
    <row r="441" spans="1:12" s="216" customFormat="1" x14ac:dyDescent="0.3">
      <c r="A441" s="214"/>
      <c r="B441" s="215"/>
      <c r="F441" s="217"/>
      <c r="I441" s="219"/>
      <c r="J441" s="219"/>
      <c r="L441" s="220"/>
    </row>
    <row r="442" spans="1:12" s="216" customFormat="1" x14ac:dyDescent="0.3">
      <c r="A442" s="214"/>
      <c r="B442" s="215"/>
      <c r="F442" s="217"/>
      <c r="I442" s="219"/>
      <c r="J442" s="219"/>
      <c r="L442" s="220"/>
    </row>
    <row r="443" spans="1:12" s="216" customFormat="1" x14ac:dyDescent="0.3">
      <c r="A443" s="214"/>
      <c r="B443" s="215"/>
      <c r="F443" s="217"/>
      <c r="I443" s="219"/>
      <c r="J443" s="219"/>
      <c r="L443" s="220"/>
    </row>
    <row r="444" spans="1:12" s="216" customFormat="1" x14ac:dyDescent="0.3">
      <c r="A444" s="214"/>
      <c r="B444" s="215"/>
      <c r="F444" s="217"/>
      <c r="I444" s="219"/>
      <c r="J444" s="219"/>
      <c r="L444" s="220"/>
    </row>
    <row r="445" spans="1:12" s="216" customFormat="1" x14ac:dyDescent="0.3">
      <c r="A445" s="214"/>
      <c r="B445" s="215"/>
      <c r="F445" s="217"/>
      <c r="I445" s="219"/>
      <c r="J445" s="219"/>
      <c r="L445" s="220"/>
    </row>
    <row r="446" spans="1:12" s="216" customFormat="1" x14ac:dyDescent="0.3">
      <c r="A446" s="214"/>
      <c r="B446" s="215"/>
      <c r="F446" s="217"/>
      <c r="I446" s="219"/>
      <c r="J446" s="219"/>
      <c r="L446" s="220"/>
    </row>
    <row r="447" spans="1:12" s="216" customFormat="1" x14ac:dyDescent="0.3">
      <c r="A447" s="214"/>
      <c r="B447" s="215"/>
      <c r="F447" s="217"/>
      <c r="I447" s="219"/>
      <c r="J447" s="219"/>
      <c r="L447" s="220"/>
    </row>
    <row r="448" spans="1:12" s="216" customFormat="1" x14ac:dyDescent="0.3">
      <c r="A448" s="214"/>
      <c r="B448" s="215"/>
      <c r="F448" s="217"/>
      <c r="I448" s="219"/>
      <c r="J448" s="219"/>
      <c r="L448" s="220"/>
    </row>
    <row r="449" spans="1:12" s="216" customFormat="1" x14ac:dyDescent="0.3">
      <c r="A449" s="214"/>
      <c r="B449" s="215"/>
      <c r="F449" s="217"/>
      <c r="I449" s="219"/>
      <c r="J449" s="219"/>
      <c r="L449" s="220"/>
    </row>
    <row r="450" spans="1:12" s="216" customFormat="1" x14ac:dyDescent="0.3">
      <c r="A450" s="214"/>
      <c r="B450" s="215"/>
      <c r="F450" s="217"/>
      <c r="I450" s="219"/>
      <c r="J450" s="219"/>
      <c r="L450" s="220"/>
    </row>
    <row r="451" spans="1:12" s="216" customFormat="1" x14ac:dyDescent="0.3">
      <c r="A451" s="214"/>
      <c r="B451" s="215"/>
      <c r="F451" s="217"/>
      <c r="I451" s="219"/>
      <c r="J451" s="219"/>
      <c r="L451" s="220"/>
    </row>
    <row r="452" spans="1:12" s="216" customFormat="1" x14ac:dyDescent="0.3">
      <c r="A452" s="214"/>
      <c r="B452" s="215"/>
      <c r="F452" s="217"/>
      <c r="I452" s="219"/>
      <c r="J452" s="219"/>
      <c r="L452" s="220"/>
    </row>
    <row r="453" spans="1:12" s="216" customFormat="1" x14ac:dyDescent="0.3">
      <c r="A453" s="214"/>
      <c r="B453" s="215"/>
      <c r="F453" s="217"/>
      <c r="I453" s="219"/>
      <c r="J453" s="219"/>
      <c r="L453" s="220"/>
    </row>
    <row r="454" spans="1:12" s="216" customFormat="1" x14ac:dyDescent="0.3">
      <c r="A454" s="214"/>
      <c r="B454" s="215"/>
      <c r="F454" s="217"/>
      <c r="I454" s="219"/>
      <c r="J454" s="219"/>
      <c r="L454" s="220"/>
    </row>
    <row r="455" spans="1:12" s="216" customFormat="1" x14ac:dyDescent="0.3">
      <c r="A455" s="214"/>
      <c r="B455" s="215"/>
      <c r="F455" s="217"/>
      <c r="I455" s="219"/>
      <c r="J455" s="219"/>
      <c r="L455" s="220"/>
    </row>
    <row r="456" spans="1:12" s="216" customFormat="1" x14ac:dyDescent="0.3">
      <c r="A456" s="214"/>
      <c r="B456" s="215"/>
      <c r="F456" s="217"/>
      <c r="I456" s="219"/>
      <c r="J456" s="219"/>
      <c r="L456" s="220"/>
    </row>
    <row r="457" spans="1:12" s="216" customFormat="1" x14ac:dyDescent="0.3">
      <c r="A457" s="214"/>
      <c r="B457" s="215"/>
      <c r="F457" s="217"/>
      <c r="I457" s="219"/>
      <c r="J457" s="219"/>
      <c r="L457" s="220"/>
    </row>
    <row r="458" spans="1:12" s="216" customFormat="1" x14ac:dyDescent="0.3">
      <c r="A458" s="214"/>
      <c r="B458" s="215"/>
      <c r="F458" s="217"/>
      <c r="I458" s="219"/>
      <c r="J458" s="219"/>
      <c r="L458" s="220"/>
    </row>
    <row r="459" spans="1:12" s="216" customFormat="1" x14ac:dyDescent="0.3">
      <c r="A459" s="214"/>
      <c r="B459" s="215"/>
      <c r="F459" s="217"/>
      <c r="I459" s="219"/>
      <c r="J459" s="219"/>
      <c r="L459" s="220"/>
    </row>
    <row r="460" spans="1:12" s="216" customFormat="1" x14ac:dyDescent="0.3">
      <c r="A460" s="214"/>
      <c r="B460" s="215"/>
      <c r="F460" s="217"/>
      <c r="I460" s="219"/>
      <c r="J460" s="219"/>
      <c r="L460" s="220"/>
    </row>
    <row r="461" spans="1:12" s="216" customFormat="1" x14ac:dyDescent="0.3">
      <c r="A461" s="214"/>
      <c r="B461" s="215"/>
      <c r="F461" s="217"/>
      <c r="I461" s="219"/>
      <c r="J461" s="219"/>
      <c r="L461" s="220"/>
    </row>
    <row r="462" spans="1:12" s="216" customFormat="1" x14ac:dyDescent="0.3">
      <c r="A462" s="214"/>
      <c r="B462" s="215"/>
      <c r="F462" s="217"/>
      <c r="I462" s="219"/>
      <c r="J462" s="219"/>
      <c r="L462" s="220"/>
    </row>
    <row r="463" spans="1:12" s="216" customFormat="1" x14ac:dyDescent="0.3">
      <c r="A463" s="214"/>
      <c r="B463" s="215"/>
      <c r="F463" s="217"/>
      <c r="I463" s="219"/>
      <c r="J463" s="219"/>
      <c r="L463" s="220"/>
    </row>
    <row r="464" spans="1:12" s="216" customFormat="1" x14ac:dyDescent="0.3">
      <c r="A464" s="214"/>
      <c r="B464" s="215"/>
      <c r="F464" s="217"/>
      <c r="I464" s="219"/>
      <c r="J464" s="219"/>
      <c r="L464" s="220"/>
    </row>
    <row r="465" spans="1:12" s="216" customFormat="1" x14ac:dyDescent="0.3">
      <c r="A465" s="214"/>
      <c r="B465" s="215"/>
      <c r="F465" s="217"/>
      <c r="I465" s="219"/>
      <c r="J465" s="219"/>
      <c r="L465" s="220"/>
    </row>
    <row r="466" spans="1:12" s="216" customFormat="1" x14ac:dyDescent="0.3">
      <c r="A466" s="214"/>
      <c r="B466" s="215"/>
      <c r="F466" s="217"/>
      <c r="I466" s="219"/>
      <c r="J466" s="219"/>
      <c r="L466" s="220"/>
    </row>
    <row r="467" spans="1:12" s="216" customFormat="1" x14ac:dyDescent="0.3">
      <c r="A467" s="214"/>
      <c r="B467" s="215"/>
      <c r="F467" s="217"/>
      <c r="I467" s="219"/>
      <c r="J467" s="219"/>
      <c r="L467" s="220"/>
    </row>
    <row r="468" spans="1:12" s="216" customFormat="1" x14ac:dyDescent="0.3">
      <c r="A468" s="214"/>
      <c r="B468" s="215"/>
      <c r="F468" s="217"/>
      <c r="I468" s="219"/>
      <c r="J468" s="219"/>
      <c r="L468" s="220"/>
    </row>
    <row r="469" spans="1:12" s="216" customFormat="1" x14ac:dyDescent="0.3">
      <c r="A469" s="214"/>
      <c r="B469" s="215"/>
      <c r="F469" s="217"/>
      <c r="I469" s="219"/>
      <c r="J469" s="219"/>
      <c r="L469" s="220"/>
    </row>
    <row r="470" spans="1:12" s="216" customFormat="1" x14ac:dyDescent="0.3">
      <c r="A470" s="214"/>
      <c r="B470" s="215"/>
      <c r="F470" s="217"/>
      <c r="I470" s="219"/>
      <c r="J470" s="219"/>
      <c r="L470" s="220"/>
    </row>
    <row r="471" spans="1:12" s="216" customFormat="1" x14ac:dyDescent="0.3">
      <c r="A471" s="214"/>
      <c r="B471" s="215"/>
      <c r="F471" s="217"/>
      <c r="I471" s="219"/>
      <c r="J471" s="219"/>
      <c r="L471" s="220"/>
    </row>
    <row r="472" spans="1:12" s="216" customFormat="1" x14ac:dyDescent="0.3">
      <c r="A472" s="214"/>
      <c r="B472" s="215"/>
      <c r="F472" s="217"/>
      <c r="I472" s="219"/>
      <c r="J472" s="219"/>
      <c r="L472" s="220"/>
    </row>
    <row r="473" spans="1:12" s="216" customFormat="1" x14ac:dyDescent="0.3">
      <c r="A473" s="214"/>
      <c r="B473" s="215"/>
      <c r="F473" s="217"/>
      <c r="I473" s="219"/>
      <c r="J473" s="219"/>
      <c r="L473" s="220"/>
    </row>
    <row r="474" spans="1:12" s="216" customFormat="1" x14ac:dyDescent="0.3">
      <c r="A474" s="214"/>
      <c r="B474" s="215"/>
      <c r="F474" s="217"/>
      <c r="I474" s="219"/>
      <c r="J474" s="219"/>
      <c r="L474" s="220"/>
    </row>
    <row r="475" spans="1:12" s="216" customFormat="1" x14ac:dyDescent="0.3">
      <c r="A475" s="214"/>
      <c r="B475" s="215"/>
      <c r="F475" s="217"/>
      <c r="I475" s="219"/>
      <c r="J475" s="219"/>
      <c r="L475" s="220"/>
    </row>
    <row r="476" spans="1:12" s="216" customFormat="1" x14ac:dyDescent="0.3">
      <c r="A476" s="214"/>
      <c r="B476" s="215"/>
      <c r="F476" s="217"/>
      <c r="I476" s="219"/>
      <c r="J476" s="219"/>
      <c r="L476" s="220"/>
    </row>
    <row r="477" spans="1:12" s="216" customFormat="1" x14ac:dyDescent="0.3">
      <c r="A477" s="214"/>
      <c r="B477" s="215"/>
      <c r="F477" s="217"/>
      <c r="I477" s="219"/>
      <c r="J477" s="219"/>
      <c r="L477" s="220"/>
    </row>
    <row r="478" spans="1:12" s="216" customFormat="1" x14ac:dyDescent="0.3">
      <c r="A478" s="214"/>
      <c r="B478" s="215"/>
      <c r="F478" s="217"/>
      <c r="I478" s="219"/>
      <c r="J478" s="219"/>
      <c r="L478" s="220"/>
    </row>
    <row r="479" spans="1:12" s="216" customFormat="1" x14ac:dyDescent="0.3">
      <c r="A479" s="214"/>
      <c r="B479" s="215"/>
      <c r="F479" s="217"/>
      <c r="I479" s="219"/>
      <c r="J479" s="219"/>
      <c r="L479" s="220"/>
    </row>
    <row r="480" spans="1:12" s="216" customFormat="1" x14ac:dyDescent="0.3">
      <c r="A480" s="214"/>
      <c r="B480" s="215"/>
      <c r="F480" s="217"/>
      <c r="I480" s="219"/>
      <c r="J480" s="219"/>
      <c r="L480" s="220"/>
    </row>
    <row r="481" spans="1:12" s="216" customFormat="1" x14ac:dyDescent="0.3">
      <c r="A481" s="214"/>
      <c r="B481" s="215"/>
      <c r="F481" s="217"/>
      <c r="I481" s="219"/>
      <c r="J481" s="219"/>
      <c r="L481" s="220"/>
    </row>
    <row r="482" spans="1:12" s="216" customFormat="1" x14ac:dyDescent="0.3">
      <c r="A482" s="214"/>
      <c r="B482" s="215"/>
      <c r="F482" s="217"/>
      <c r="I482" s="219"/>
      <c r="J482" s="219"/>
      <c r="L482" s="220"/>
    </row>
    <row r="483" spans="1:12" s="216" customFormat="1" x14ac:dyDescent="0.3">
      <c r="A483" s="214"/>
      <c r="B483" s="215"/>
      <c r="F483" s="217"/>
      <c r="I483" s="219"/>
      <c r="J483" s="219"/>
      <c r="L483" s="220"/>
    </row>
    <row r="484" spans="1:12" s="216" customFormat="1" x14ac:dyDescent="0.3">
      <c r="A484" s="214"/>
      <c r="B484" s="215"/>
      <c r="F484" s="217"/>
      <c r="I484" s="219"/>
      <c r="J484" s="219"/>
      <c r="L484" s="220"/>
    </row>
    <row r="485" spans="1:12" s="216" customFormat="1" x14ac:dyDescent="0.3">
      <c r="A485" s="214"/>
      <c r="B485" s="215"/>
      <c r="F485" s="217"/>
      <c r="I485" s="219"/>
      <c r="J485" s="219"/>
      <c r="L485" s="220"/>
    </row>
    <row r="486" spans="1:12" s="216" customFormat="1" x14ac:dyDescent="0.3">
      <c r="A486" s="214"/>
      <c r="B486" s="215"/>
      <c r="F486" s="217"/>
      <c r="I486" s="219"/>
      <c r="J486" s="219"/>
      <c r="L486" s="220"/>
    </row>
    <row r="487" spans="1:12" s="216" customFormat="1" x14ac:dyDescent="0.3">
      <c r="A487" s="214"/>
      <c r="B487" s="215"/>
      <c r="F487" s="217"/>
      <c r="I487" s="219"/>
      <c r="J487" s="219"/>
      <c r="L487" s="220"/>
    </row>
    <row r="488" spans="1:12" s="216" customFormat="1" x14ac:dyDescent="0.3">
      <c r="A488" s="214"/>
      <c r="B488" s="215"/>
      <c r="F488" s="217"/>
      <c r="I488" s="219"/>
      <c r="J488" s="219"/>
      <c r="L488" s="220"/>
    </row>
    <row r="489" spans="1:12" s="216" customFormat="1" x14ac:dyDescent="0.3">
      <c r="A489" s="214"/>
      <c r="B489" s="215"/>
      <c r="F489" s="217"/>
      <c r="I489" s="219"/>
      <c r="J489" s="219"/>
      <c r="L489" s="220"/>
    </row>
    <row r="490" spans="1:12" s="216" customFormat="1" x14ac:dyDescent="0.3">
      <c r="A490" s="214"/>
      <c r="B490" s="215"/>
      <c r="F490" s="217"/>
      <c r="I490" s="219"/>
      <c r="J490" s="219"/>
      <c r="L490" s="220"/>
    </row>
    <row r="491" spans="1:12" s="216" customFormat="1" x14ac:dyDescent="0.3">
      <c r="A491" s="214"/>
      <c r="B491" s="215"/>
      <c r="F491" s="217"/>
      <c r="I491" s="219"/>
      <c r="J491" s="219"/>
      <c r="L491" s="220"/>
    </row>
    <row r="492" spans="1:12" s="216" customFormat="1" x14ac:dyDescent="0.3">
      <c r="A492" s="214"/>
      <c r="B492" s="215"/>
      <c r="F492" s="217"/>
      <c r="I492" s="219"/>
      <c r="J492" s="219"/>
      <c r="L492" s="220"/>
    </row>
    <row r="493" spans="1:12" s="216" customFormat="1" x14ac:dyDescent="0.3">
      <c r="A493" s="214"/>
      <c r="B493" s="215"/>
      <c r="F493" s="217"/>
      <c r="I493" s="219"/>
      <c r="J493" s="219"/>
      <c r="L493" s="220"/>
    </row>
    <row r="494" spans="1:12" s="216" customFormat="1" x14ac:dyDescent="0.3">
      <c r="A494" s="214"/>
      <c r="B494" s="215"/>
      <c r="F494" s="217"/>
      <c r="I494" s="219"/>
      <c r="J494" s="219"/>
      <c r="L494" s="220"/>
    </row>
    <row r="495" spans="1:12" s="216" customFormat="1" x14ac:dyDescent="0.3">
      <c r="A495" s="214"/>
      <c r="B495" s="215"/>
      <c r="F495" s="217"/>
      <c r="I495" s="219"/>
      <c r="J495" s="219"/>
      <c r="L495" s="220"/>
    </row>
    <row r="496" spans="1:12" s="216" customFormat="1" x14ac:dyDescent="0.3">
      <c r="A496" s="214"/>
      <c r="B496" s="215"/>
      <c r="F496" s="217"/>
      <c r="I496" s="219"/>
      <c r="J496" s="219"/>
      <c r="L496" s="220"/>
    </row>
    <row r="497" spans="1:12" s="216" customFormat="1" x14ac:dyDescent="0.3">
      <c r="A497" s="214"/>
      <c r="B497" s="215"/>
      <c r="F497" s="217"/>
      <c r="I497" s="219"/>
      <c r="J497" s="219"/>
      <c r="L497" s="220"/>
    </row>
    <row r="498" spans="1:12" s="216" customFormat="1" x14ac:dyDescent="0.3">
      <c r="A498" s="214"/>
      <c r="B498" s="215"/>
      <c r="F498" s="217"/>
      <c r="I498" s="219"/>
      <c r="J498" s="219"/>
      <c r="L498" s="220"/>
    </row>
    <row r="499" spans="1:12" s="216" customFormat="1" x14ac:dyDescent="0.3">
      <c r="A499" s="214"/>
      <c r="B499" s="215"/>
      <c r="F499" s="217"/>
      <c r="I499" s="219"/>
      <c r="J499" s="219"/>
      <c r="L499" s="220"/>
    </row>
    <row r="500" spans="1:12" s="216" customFormat="1" x14ac:dyDescent="0.3">
      <c r="A500" s="214"/>
      <c r="B500" s="215"/>
      <c r="F500" s="217"/>
      <c r="I500" s="219"/>
      <c r="J500" s="219"/>
      <c r="L500" s="220"/>
    </row>
    <row r="501" spans="1:12" s="216" customFormat="1" x14ac:dyDescent="0.3">
      <c r="A501" s="214"/>
      <c r="B501" s="215"/>
      <c r="F501" s="217"/>
      <c r="I501" s="219"/>
      <c r="J501" s="219"/>
      <c r="L501" s="220"/>
    </row>
    <row r="502" spans="1:12" s="216" customFormat="1" x14ac:dyDescent="0.3">
      <c r="A502" s="214"/>
      <c r="B502" s="215"/>
      <c r="F502" s="217"/>
      <c r="I502" s="219"/>
      <c r="J502" s="219"/>
      <c r="L502" s="220"/>
    </row>
    <row r="503" spans="1:12" s="216" customFormat="1" x14ac:dyDescent="0.3">
      <c r="A503" s="214"/>
      <c r="B503" s="215"/>
      <c r="F503" s="217"/>
      <c r="I503" s="219"/>
      <c r="J503" s="219"/>
      <c r="L503" s="220"/>
    </row>
    <row r="504" spans="1:12" s="216" customFormat="1" x14ac:dyDescent="0.3">
      <c r="A504" s="214"/>
      <c r="B504" s="215"/>
      <c r="F504" s="217"/>
      <c r="I504" s="219"/>
      <c r="J504" s="219"/>
      <c r="L504" s="220"/>
    </row>
    <row r="505" spans="1:12" s="216" customFormat="1" x14ac:dyDescent="0.3">
      <c r="A505" s="214"/>
      <c r="B505" s="215"/>
      <c r="F505" s="217"/>
      <c r="I505" s="219"/>
      <c r="J505" s="219"/>
      <c r="L505" s="220"/>
    </row>
    <row r="506" spans="1:12" s="216" customFormat="1" x14ac:dyDescent="0.3">
      <c r="A506" s="214"/>
      <c r="B506" s="215"/>
      <c r="F506" s="217"/>
      <c r="I506" s="219"/>
      <c r="J506" s="219"/>
      <c r="L506" s="220"/>
    </row>
    <row r="507" spans="1:12" s="216" customFormat="1" x14ac:dyDescent="0.3">
      <c r="A507" s="214"/>
      <c r="B507" s="215"/>
      <c r="F507" s="217"/>
      <c r="I507" s="219"/>
      <c r="J507" s="219"/>
      <c r="L507" s="220"/>
    </row>
    <row r="508" spans="1:12" s="216" customFormat="1" x14ac:dyDescent="0.3">
      <c r="A508" s="214"/>
      <c r="B508" s="215"/>
      <c r="F508" s="217"/>
      <c r="I508" s="219"/>
      <c r="J508" s="219"/>
      <c r="L508" s="220"/>
    </row>
    <row r="509" spans="1:12" s="216" customFormat="1" x14ac:dyDescent="0.3">
      <c r="A509" s="214"/>
      <c r="B509" s="215"/>
      <c r="F509" s="217"/>
      <c r="I509" s="219"/>
      <c r="J509" s="219"/>
      <c r="L509" s="220"/>
    </row>
    <row r="510" spans="1:12" s="216" customFormat="1" x14ac:dyDescent="0.3">
      <c r="A510" s="214"/>
      <c r="B510" s="215"/>
      <c r="F510" s="217"/>
      <c r="I510" s="219"/>
      <c r="J510" s="219"/>
      <c r="L510" s="220"/>
    </row>
    <row r="511" spans="1:12" s="216" customFormat="1" x14ac:dyDescent="0.3">
      <c r="A511" s="214"/>
      <c r="B511" s="215"/>
      <c r="F511" s="217"/>
      <c r="I511" s="219"/>
      <c r="J511" s="219"/>
      <c r="L511" s="220"/>
    </row>
    <row r="512" spans="1:12" s="216" customFormat="1" x14ac:dyDescent="0.3">
      <c r="A512" s="214"/>
      <c r="B512" s="215"/>
      <c r="F512" s="217"/>
      <c r="I512" s="219"/>
      <c r="J512" s="219"/>
      <c r="L512" s="220"/>
    </row>
    <row r="513" spans="1:12" s="216" customFormat="1" x14ac:dyDescent="0.3">
      <c r="A513" s="214"/>
      <c r="B513" s="215"/>
      <c r="F513" s="217"/>
      <c r="I513" s="219"/>
      <c r="J513" s="219"/>
      <c r="L513" s="220"/>
    </row>
    <row r="514" spans="1:12" s="216" customFormat="1" x14ac:dyDescent="0.3">
      <c r="A514" s="214"/>
      <c r="B514" s="215"/>
      <c r="F514" s="217"/>
      <c r="I514" s="219"/>
      <c r="J514" s="219"/>
      <c r="L514" s="220"/>
    </row>
    <row r="515" spans="1:12" s="216" customFormat="1" x14ac:dyDescent="0.3">
      <c r="A515" s="214"/>
      <c r="B515" s="215"/>
      <c r="F515" s="217"/>
      <c r="I515" s="219"/>
      <c r="J515" s="219"/>
      <c r="L515" s="220"/>
    </row>
    <row r="516" spans="1:12" s="216" customFormat="1" x14ac:dyDescent="0.3">
      <c r="A516" s="214"/>
      <c r="B516" s="215"/>
      <c r="F516" s="217"/>
      <c r="I516" s="219"/>
      <c r="J516" s="219"/>
      <c r="L516" s="220"/>
    </row>
    <row r="517" spans="1:12" s="216" customFormat="1" x14ac:dyDescent="0.3">
      <c r="A517" s="214"/>
      <c r="B517" s="215"/>
      <c r="F517" s="217"/>
      <c r="I517" s="219"/>
      <c r="J517" s="219"/>
      <c r="L517" s="220"/>
    </row>
    <row r="518" spans="1:12" s="216" customFormat="1" x14ac:dyDescent="0.3">
      <c r="A518" s="214"/>
      <c r="B518" s="215"/>
      <c r="F518" s="217"/>
      <c r="I518" s="219"/>
      <c r="J518" s="219"/>
      <c r="L518" s="220"/>
    </row>
    <row r="519" spans="1:12" s="216" customFormat="1" x14ac:dyDescent="0.3">
      <c r="A519" s="214"/>
      <c r="B519" s="215"/>
      <c r="F519" s="217"/>
      <c r="I519" s="219"/>
      <c r="J519" s="219"/>
      <c r="L519" s="220"/>
    </row>
    <row r="520" spans="1:12" s="216" customFormat="1" x14ac:dyDescent="0.3">
      <c r="A520" s="214"/>
      <c r="B520" s="215"/>
      <c r="F520" s="217"/>
      <c r="I520" s="219"/>
      <c r="J520" s="219"/>
      <c r="L520" s="220"/>
    </row>
    <row r="521" spans="1:12" s="216" customFormat="1" x14ac:dyDescent="0.3">
      <c r="A521" s="214"/>
      <c r="B521" s="215"/>
      <c r="F521" s="217"/>
      <c r="I521" s="219"/>
      <c r="J521" s="219"/>
      <c r="L521" s="220"/>
    </row>
    <row r="522" spans="1:12" s="216" customFormat="1" x14ac:dyDescent="0.3">
      <c r="A522" s="214"/>
      <c r="B522" s="215"/>
      <c r="F522" s="217"/>
      <c r="I522" s="219"/>
      <c r="J522" s="219"/>
      <c r="L522" s="220"/>
    </row>
    <row r="523" spans="1:12" s="216" customFormat="1" x14ac:dyDescent="0.3">
      <c r="A523" s="214"/>
      <c r="B523" s="215"/>
      <c r="F523" s="217"/>
      <c r="I523" s="219"/>
      <c r="J523" s="219"/>
      <c r="L523" s="220"/>
    </row>
    <row r="524" spans="1:12" s="216" customFormat="1" x14ac:dyDescent="0.3">
      <c r="A524" s="214"/>
      <c r="B524" s="215"/>
      <c r="F524" s="217"/>
      <c r="I524" s="219"/>
      <c r="J524" s="219"/>
      <c r="L524" s="220"/>
    </row>
    <row r="525" spans="1:12" s="216" customFormat="1" x14ac:dyDescent="0.3">
      <c r="A525" s="214"/>
      <c r="B525" s="215"/>
      <c r="F525" s="217"/>
      <c r="I525" s="219"/>
      <c r="J525" s="219"/>
      <c r="L525" s="220"/>
    </row>
    <row r="526" spans="1:12" s="216" customFormat="1" x14ac:dyDescent="0.3">
      <c r="A526" s="214"/>
      <c r="B526" s="215"/>
      <c r="F526" s="217"/>
      <c r="I526" s="219"/>
      <c r="J526" s="219"/>
      <c r="L526" s="220"/>
    </row>
    <row r="527" spans="1:12" s="216" customFormat="1" x14ac:dyDescent="0.3">
      <c r="A527" s="214"/>
      <c r="B527" s="215"/>
      <c r="F527" s="217"/>
      <c r="I527" s="219"/>
      <c r="J527" s="219"/>
      <c r="L527" s="220"/>
    </row>
    <row r="528" spans="1:12" s="216" customFormat="1" x14ac:dyDescent="0.3">
      <c r="A528" s="214"/>
      <c r="B528" s="215"/>
      <c r="F528" s="217"/>
      <c r="I528" s="219"/>
      <c r="J528" s="219"/>
      <c r="L528" s="220"/>
    </row>
    <row r="529" spans="1:12" s="216" customFormat="1" x14ac:dyDescent="0.3">
      <c r="A529" s="214"/>
      <c r="B529" s="215"/>
      <c r="F529" s="217"/>
      <c r="I529" s="219"/>
      <c r="J529" s="219"/>
      <c r="L529" s="220"/>
    </row>
    <row r="530" spans="1:12" s="216" customFormat="1" x14ac:dyDescent="0.3">
      <c r="A530" s="214"/>
      <c r="B530" s="215"/>
      <c r="F530" s="217"/>
      <c r="I530" s="219"/>
      <c r="J530" s="219"/>
      <c r="L530" s="220"/>
    </row>
    <row r="531" spans="1:12" s="216" customFormat="1" x14ac:dyDescent="0.3">
      <c r="A531" s="214"/>
      <c r="B531" s="215"/>
      <c r="F531" s="217"/>
      <c r="I531" s="219"/>
      <c r="J531" s="219"/>
      <c r="L531" s="220"/>
    </row>
    <row r="532" spans="1:12" s="216" customFormat="1" x14ac:dyDescent="0.3">
      <c r="A532" s="214"/>
      <c r="B532" s="215"/>
      <c r="F532" s="217"/>
      <c r="I532" s="219"/>
      <c r="J532" s="219"/>
      <c r="L532" s="220"/>
    </row>
    <row r="533" spans="1:12" s="216" customFormat="1" x14ac:dyDescent="0.3">
      <c r="A533" s="214"/>
      <c r="B533" s="215"/>
      <c r="F533" s="217"/>
      <c r="I533" s="219"/>
      <c r="J533" s="219"/>
      <c r="L533" s="220"/>
    </row>
    <row r="534" spans="1:12" s="216" customFormat="1" x14ac:dyDescent="0.3">
      <c r="A534" s="214"/>
      <c r="B534" s="215"/>
      <c r="F534" s="217"/>
      <c r="I534" s="219"/>
      <c r="J534" s="219"/>
      <c r="L534" s="220"/>
    </row>
    <row r="535" spans="1:12" s="216" customFormat="1" x14ac:dyDescent="0.3">
      <c r="A535" s="214"/>
      <c r="B535" s="215"/>
      <c r="F535" s="217"/>
      <c r="I535" s="219"/>
      <c r="J535" s="219"/>
      <c r="L535" s="220"/>
    </row>
    <row r="536" spans="1:12" s="216" customFormat="1" x14ac:dyDescent="0.3">
      <c r="A536" s="214"/>
      <c r="B536" s="215"/>
      <c r="F536" s="217"/>
      <c r="I536" s="219"/>
      <c r="J536" s="219"/>
      <c r="L536" s="220"/>
    </row>
    <row r="537" spans="1:12" s="216" customFormat="1" x14ac:dyDescent="0.3">
      <c r="A537" s="214"/>
      <c r="B537" s="215"/>
      <c r="F537" s="217"/>
      <c r="I537" s="219"/>
      <c r="J537" s="219"/>
      <c r="L537" s="220"/>
    </row>
    <row r="538" spans="1:12" s="216" customFormat="1" x14ac:dyDescent="0.3">
      <c r="A538" s="214"/>
      <c r="B538" s="215"/>
      <c r="F538" s="217"/>
      <c r="I538" s="219"/>
      <c r="J538" s="219"/>
      <c r="L538" s="220"/>
    </row>
    <row r="539" spans="1:12" s="216" customFormat="1" x14ac:dyDescent="0.3">
      <c r="A539" s="214"/>
      <c r="B539" s="215"/>
      <c r="F539" s="217"/>
      <c r="I539" s="219"/>
      <c r="J539" s="219"/>
      <c r="L539" s="220"/>
    </row>
    <row r="540" spans="1:12" s="216" customFormat="1" x14ac:dyDescent="0.3">
      <c r="A540" s="214"/>
      <c r="B540" s="215"/>
      <c r="F540" s="217"/>
      <c r="I540" s="219"/>
      <c r="J540" s="219"/>
      <c r="L540" s="220"/>
    </row>
    <row r="541" spans="1:12" s="216" customFormat="1" x14ac:dyDescent="0.3">
      <c r="A541" s="214"/>
      <c r="B541" s="215"/>
      <c r="F541" s="217"/>
      <c r="I541" s="219"/>
      <c r="J541" s="219"/>
      <c r="L541" s="220"/>
    </row>
    <row r="542" spans="1:12" s="216" customFormat="1" x14ac:dyDescent="0.3">
      <c r="A542" s="214"/>
      <c r="B542" s="215"/>
      <c r="F542" s="217"/>
      <c r="I542" s="219"/>
      <c r="J542" s="219"/>
      <c r="L542" s="220"/>
    </row>
    <row r="543" spans="1:12" s="216" customFormat="1" x14ac:dyDescent="0.3">
      <c r="A543" s="214"/>
      <c r="B543" s="215"/>
      <c r="F543" s="217"/>
      <c r="I543" s="219"/>
      <c r="J543" s="219"/>
      <c r="L543" s="220"/>
    </row>
    <row r="544" spans="1:12" s="216" customFormat="1" x14ac:dyDescent="0.3">
      <c r="A544" s="214"/>
      <c r="B544" s="215"/>
      <c r="F544" s="217"/>
      <c r="I544" s="219"/>
      <c r="J544" s="219"/>
      <c r="L544" s="220"/>
    </row>
    <row r="545" spans="1:12" s="216" customFormat="1" x14ac:dyDescent="0.3">
      <c r="A545" s="214"/>
      <c r="B545" s="215"/>
      <c r="F545" s="217"/>
      <c r="I545" s="219"/>
      <c r="J545" s="219"/>
      <c r="L545" s="220"/>
    </row>
    <row r="546" spans="1:12" s="216" customFormat="1" x14ac:dyDescent="0.3">
      <c r="A546" s="214"/>
      <c r="B546" s="215"/>
      <c r="F546" s="217"/>
      <c r="I546" s="219"/>
      <c r="J546" s="219"/>
      <c r="L546" s="220"/>
    </row>
    <row r="547" spans="1:12" s="216" customFormat="1" x14ac:dyDescent="0.3">
      <c r="A547" s="214"/>
      <c r="B547" s="215"/>
      <c r="F547" s="217"/>
      <c r="I547" s="219"/>
      <c r="J547" s="219"/>
      <c r="L547" s="220"/>
    </row>
    <row r="548" spans="1:12" s="216" customFormat="1" x14ac:dyDescent="0.3">
      <c r="A548" s="214"/>
      <c r="B548" s="215"/>
      <c r="F548" s="217"/>
      <c r="I548" s="219"/>
      <c r="J548" s="219"/>
      <c r="L548" s="220"/>
    </row>
    <row r="549" spans="1:12" s="216" customFormat="1" x14ac:dyDescent="0.3">
      <c r="A549" s="214"/>
      <c r="B549" s="215"/>
      <c r="F549" s="217"/>
      <c r="I549" s="219"/>
      <c r="J549" s="219"/>
      <c r="L549" s="220"/>
    </row>
    <row r="550" spans="1:12" s="216" customFormat="1" x14ac:dyDescent="0.3">
      <c r="A550" s="214"/>
      <c r="B550" s="215"/>
      <c r="F550" s="217"/>
      <c r="I550" s="219"/>
      <c r="J550" s="219"/>
      <c r="L550" s="220"/>
    </row>
    <row r="551" spans="1:12" s="216" customFormat="1" x14ac:dyDescent="0.3">
      <c r="A551" s="214"/>
      <c r="B551" s="215"/>
      <c r="F551" s="217"/>
      <c r="I551" s="219"/>
      <c r="J551" s="219"/>
      <c r="L551" s="220"/>
    </row>
    <row r="552" spans="1:12" s="216" customFormat="1" x14ac:dyDescent="0.3">
      <c r="A552" s="214"/>
      <c r="B552" s="215"/>
      <c r="F552" s="217"/>
      <c r="I552" s="219"/>
      <c r="J552" s="219"/>
      <c r="L552" s="220"/>
    </row>
    <row r="553" spans="1:12" s="216" customFormat="1" x14ac:dyDescent="0.3">
      <c r="A553" s="214"/>
      <c r="B553" s="215"/>
      <c r="F553" s="217"/>
      <c r="I553" s="219"/>
      <c r="J553" s="219"/>
      <c r="L553" s="220"/>
    </row>
    <row r="554" spans="1:12" s="216" customFormat="1" x14ac:dyDescent="0.3">
      <c r="A554" s="214"/>
      <c r="B554" s="215"/>
      <c r="F554" s="217"/>
      <c r="I554" s="219"/>
      <c r="J554" s="219"/>
      <c r="L554" s="220"/>
    </row>
    <row r="555" spans="1:12" s="216" customFormat="1" x14ac:dyDescent="0.3">
      <c r="A555" s="214"/>
      <c r="B555" s="215"/>
      <c r="F555" s="217"/>
      <c r="I555" s="219"/>
      <c r="J555" s="219"/>
      <c r="L555" s="220"/>
    </row>
    <row r="556" spans="1:12" s="216" customFormat="1" x14ac:dyDescent="0.3">
      <c r="A556" s="214"/>
      <c r="B556" s="215"/>
      <c r="F556" s="217"/>
      <c r="I556" s="219"/>
      <c r="J556" s="219"/>
      <c r="L556" s="220"/>
    </row>
    <row r="557" spans="1:12" s="216" customFormat="1" x14ac:dyDescent="0.3">
      <c r="A557" s="214"/>
      <c r="B557" s="215"/>
      <c r="F557" s="217"/>
      <c r="I557" s="219"/>
      <c r="J557" s="219"/>
      <c r="L557" s="220"/>
    </row>
    <row r="558" spans="1:12" s="216" customFormat="1" x14ac:dyDescent="0.3">
      <c r="A558" s="214"/>
      <c r="B558" s="215"/>
      <c r="F558" s="217"/>
      <c r="I558" s="219"/>
      <c r="J558" s="219"/>
      <c r="L558" s="220"/>
    </row>
    <row r="559" spans="1:12" s="216" customFormat="1" x14ac:dyDescent="0.3">
      <c r="A559" s="214"/>
      <c r="B559" s="215"/>
      <c r="F559" s="217"/>
      <c r="I559" s="219"/>
      <c r="J559" s="219"/>
      <c r="L559" s="220"/>
    </row>
    <row r="560" spans="1:12" s="216" customFormat="1" x14ac:dyDescent="0.3">
      <c r="A560" s="214"/>
      <c r="B560" s="215"/>
      <c r="F560" s="217"/>
      <c r="I560" s="219"/>
      <c r="J560" s="219"/>
      <c r="L560" s="220"/>
    </row>
    <row r="561" spans="1:12" s="216" customFormat="1" x14ac:dyDescent="0.3">
      <c r="A561" s="214"/>
      <c r="B561" s="215"/>
      <c r="F561" s="217"/>
      <c r="I561" s="219"/>
      <c r="J561" s="219"/>
      <c r="L561" s="220"/>
    </row>
    <row r="562" spans="1:12" s="216" customFormat="1" x14ac:dyDescent="0.3">
      <c r="A562" s="214"/>
      <c r="B562" s="215"/>
      <c r="F562" s="217"/>
      <c r="I562" s="219"/>
      <c r="J562" s="219"/>
      <c r="L562" s="220"/>
    </row>
    <row r="563" spans="1:12" s="216" customFormat="1" x14ac:dyDescent="0.3">
      <c r="A563" s="214"/>
      <c r="B563" s="215"/>
      <c r="F563" s="217"/>
      <c r="I563" s="219"/>
      <c r="J563" s="219"/>
      <c r="L563" s="220"/>
    </row>
    <row r="564" spans="1:12" s="216" customFormat="1" x14ac:dyDescent="0.3">
      <c r="A564" s="214"/>
      <c r="B564" s="215"/>
      <c r="F564" s="217"/>
      <c r="I564" s="219"/>
      <c r="J564" s="219"/>
      <c r="L564" s="220"/>
    </row>
    <row r="565" spans="1:12" s="216" customFormat="1" x14ac:dyDescent="0.3">
      <c r="A565" s="214"/>
      <c r="B565" s="215"/>
      <c r="F565" s="217"/>
      <c r="I565" s="219"/>
      <c r="J565" s="219"/>
      <c r="L565" s="220"/>
    </row>
    <row r="566" spans="1:12" s="216" customFormat="1" x14ac:dyDescent="0.3">
      <c r="A566" s="214"/>
      <c r="B566" s="215"/>
      <c r="F566" s="217"/>
      <c r="I566" s="219"/>
      <c r="J566" s="219"/>
      <c r="L566" s="220"/>
    </row>
    <row r="567" spans="1:12" s="216" customFormat="1" x14ac:dyDescent="0.3">
      <c r="A567" s="214"/>
      <c r="B567" s="215"/>
      <c r="F567" s="217"/>
      <c r="I567" s="219"/>
      <c r="J567" s="219"/>
      <c r="L567" s="220"/>
    </row>
    <row r="568" spans="1:12" s="216" customFormat="1" x14ac:dyDescent="0.3">
      <c r="A568" s="214"/>
      <c r="B568" s="215"/>
      <c r="F568" s="217"/>
      <c r="I568" s="219"/>
      <c r="J568" s="219"/>
      <c r="L568" s="220"/>
    </row>
    <row r="569" spans="1:12" s="216" customFormat="1" x14ac:dyDescent="0.3">
      <c r="A569" s="214"/>
      <c r="B569" s="215"/>
      <c r="F569" s="217"/>
      <c r="I569" s="219"/>
      <c r="J569" s="219"/>
      <c r="L569" s="220"/>
    </row>
    <row r="570" spans="1:12" s="216" customFormat="1" x14ac:dyDescent="0.3">
      <c r="A570" s="214"/>
      <c r="B570" s="215"/>
      <c r="F570" s="217"/>
      <c r="I570" s="219"/>
      <c r="J570" s="219"/>
      <c r="L570" s="220"/>
    </row>
    <row r="571" spans="1:12" s="216" customFormat="1" x14ac:dyDescent="0.3">
      <c r="A571" s="214"/>
      <c r="B571" s="215"/>
      <c r="F571" s="217"/>
      <c r="I571" s="219"/>
      <c r="J571" s="219"/>
      <c r="L571" s="220"/>
    </row>
    <row r="572" spans="1:12" s="216" customFormat="1" x14ac:dyDescent="0.3">
      <c r="A572" s="214"/>
      <c r="B572" s="215"/>
      <c r="F572" s="217"/>
      <c r="I572" s="219"/>
      <c r="J572" s="219"/>
      <c r="L572" s="220"/>
    </row>
    <row r="573" spans="1:12" s="216" customFormat="1" x14ac:dyDescent="0.3">
      <c r="A573" s="214"/>
      <c r="B573" s="215"/>
      <c r="F573" s="217"/>
      <c r="I573" s="219"/>
      <c r="J573" s="219"/>
      <c r="L573" s="220"/>
    </row>
    <row r="574" spans="1:12" s="216" customFormat="1" x14ac:dyDescent="0.3">
      <c r="A574" s="214"/>
      <c r="B574" s="215"/>
      <c r="F574" s="217"/>
      <c r="I574" s="219"/>
      <c r="J574" s="219"/>
      <c r="L574" s="220"/>
    </row>
    <row r="575" spans="1:12" s="216" customFormat="1" x14ac:dyDescent="0.3">
      <c r="A575" s="214"/>
      <c r="B575" s="215"/>
      <c r="F575" s="217"/>
      <c r="I575" s="219"/>
      <c r="J575" s="219"/>
      <c r="L575" s="220"/>
    </row>
    <row r="576" spans="1:12" s="216" customFormat="1" x14ac:dyDescent="0.3">
      <c r="A576" s="214"/>
      <c r="B576" s="215"/>
      <c r="F576" s="217"/>
      <c r="I576" s="219"/>
      <c r="J576" s="219"/>
      <c r="L576" s="220"/>
    </row>
    <row r="577" spans="1:12" s="216" customFormat="1" x14ac:dyDescent="0.3">
      <c r="A577" s="214"/>
      <c r="B577" s="215"/>
      <c r="F577" s="217"/>
      <c r="I577" s="219"/>
      <c r="J577" s="219"/>
      <c r="L577" s="220"/>
    </row>
    <row r="578" spans="1:12" s="216" customFormat="1" x14ac:dyDescent="0.3">
      <c r="A578" s="214"/>
      <c r="B578" s="215"/>
      <c r="F578" s="217"/>
      <c r="I578" s="219"/>
      <c r="J578" s="219"/>
      <c r="L578" s="220"/>
    </row>
    <row r="579" spans="1:12" s="216" customFormat="1" x14ac:dyDescent="0.3">
      <c r="A579" s="214"/>
      <c r="B579" s="215"/>
      <c r="F579" s="217"/>
      <c r="I579" s="219"/>
      <c r="J579" s="219"/>
      <c r="L579" s="220"/>
    </row>
    <row r="580" spans="1:12" s="216" customFormat="1" x14ac:dyDescent="0.3">
      <c r="A580" s="214"/>
      <c r="B580" s="215"/>
      <c r="F580" s="217"/>
      <c r="I580" s="219"/>
      <c r="J580" s="219"/>
      <c r="L580" s="220"/>
    </row>
    <row r="581" spans="1:12" s="216" customFormat="1" x14ac:dyDescent="0.3">
      <c r="A581" s="214"/>
      <c r="B581" s="215"/>
      <c r="F581" s="217"/>
      <c r="I581" s="219"/>
      <c r="J581" s="219"/>
      <c r="L581" s="220"/>
    </row>
    <row r="582" spans="1:12" s="216" customFormat="1" x14ac:dyDescent="0.3">
      <c r="A582" s="214"/>
      <c r="B582" s="215"/>
      <c r="F582" s="217"/>
      <c r="I582" s="219"/>
      <c r="J582" s="219"/>
      <c r="L582" s="220"/>
    </row>
    <row r="583" spans="1:12" s="216" customFormat="1" x14ac:dyDescent="0.3">
      <c r="A583" s="214"/>
      <c r="B583" s="215"/>
      <c r="F583" s="217"/>
      <c r="I583" s="219"/>
      <c r="J583" s="219"/>
      <c r="L583" s="220"/>
    </row>
    <row r="584" spans="1:12" s="216" customFormat="1" x14ac:dyDescent="0.3">
      <c r="A584" s="214"/>
      <c r="B584" s="215"/>
      <c r="F584" s="217"/>
      <c r="I584" s="219"/>
      <c r="J584" s="219"/>
      <c r="L584" s="220"/>
    </row>
    <row r="585" spans="1:12" s="216" customFormat="1" x14ac:dyDescent="0.3">
      <c r="A585" s="214"/>
      <c r="B585" s="215"/>
      <c r="F585" s="217"/>
      <c r="I585" s="219"/>
      <c r="J585" s="219"/>
      <c r="L585" s="220"/>
    </row>
    <row r="586" spans="1:12" s="216" customFormat="1" x14ac:dyDescent="0.3">
      <c r="A586" s="214"/>
      <c r="B586" s="215"/>
      <c r="F586" s="217"/>
      <c r="I586" s="219"/>
      <c r="J586" s="219"/>
      <c r="L586" s="220"/>
    </row>
    <row r="587" spans="1:12" s="216" customFormat="1" x14ac:dyDescent="0.3">
      <c r="A587" s="214"/>
      <c r="B587" s="215"/>
      <c r="F587" s="217"/>
      <c r="I587" s="219"/>
      <c r="J587" s="219"/>
      <c r="L587" s="220"/>
    </row>
    <row r="588" spans="1:12" s="216" customFormat="1" x14ac:dyDescent="0.3">
      <c r="A588" s="214"/>
      <c r="B588" s="215"/>
      <c r="F588" s="217"/>
      <c r="I588" s="219"/>
      <c r="J588" s="219"/>
      <c r="L588" s="220"/>
    </row>
    <row r="589" spans="1:12" s="216" customFormat="1" x14ac:dyDescent="0.3">
      <c r="A589" s="214"/>
      <c r="B589" s="215"/>
      <c r="F589" s="217"/>
      <c r="I589" s="219"/>
      <c r="J589" s="219"/>
      <c r="L589" s="220"/>
    </row>
    <row r="590" spans="1:12" s="216" customFormat="1" x14ac:dyDescent="0.3">
      <c r="A590" s="214"/>
      <c r="B590" s="215"/>
      <c r="F590" s="217"/>
      <c r="I590" s="219"/>
      <c r="J590" s="219"/>
      <c r="L590" s="220"/>
    </row>
    <row r="591" spans="1:12" s="216" customFormat="1" x14ac:dyDescent="0.3">
      <c r="A591" s="214"/>
      <c r="B591" s="215"/>
      <c r="F591" s="217"/>
      <c r="I591" s="219"/>
      <c r="J591" s="219"/>
      <c r="L591" s="220"/>
    </row>
    <row r="592" spans="1:12" s="216" customFormat="1" x14ac:dyDescent="0.3">
      <c r="A592" s="214"/>
      <c r="B592" s="215"/>
      <c r="F592" s="217"/>
      <c r="I592" s="219"/>
      <c r="J592" s="219"/>
      <c r="L592" s="220"/>
    </row>
    <row r="593" spans="1:12" s="216" customFormat="1" x14ac:dyDescent="0.3">
      <c r="A593" s="214"/>
      <c r="B593" s="215"/>
      <c r="F593" s="217"/>
      <c r="I593" s="219"/>
      <c r="J593" s="219"/>
      <c r="L593" s="220"/>
    </row>
    <row r="594" spans="1:12" s="216" customFormat="1" x14ac:dyDescent="0.3">
      <c r="A594" s="214"/>
      <c r="B594" s="215"/>
      <c r="F594" s="217"/>
      <c r="I594" s="219"/>
      <c r="J594" s="219"/>
      <c r="L594" s="220"/>
    </row>
    <row r="595" spans="1:12" s="216" customFormat="1" x14ac:dyDescent="0.3">
      <c r="A595" s="214"/>
      <c r="B595" s="215"/>
      <c r="F595" s="217"/>
      <c r="I595" s="219"/>
      <c r="J595" s="219"/>
      <c r="L595" s="220"/>
    </row>
    <row r="596" spans="1:12" s="216" customFormat="1" x14ac:dyDescent="0.3">
      <c r="A596" s="214"/>
      <c r="B596" s="215"/>
      <c r="F596" s="217"/>
      <c r="I596" s="219"/>
      <c r="J596" s="219"/>
      <c r="L596" s="220"/>
    </row>
    <row r="597" spans="1:12" s="216" customFormat="1" x14ac:dyDescent="0.3">
      <c r="A597" s="214"/>
      <c r="B597" s="215"/>
      <c r="F597" s="217"/>
      <c r="I597" s="219"/>
      <c r="J597" s="219"/>
      <c r="L597" s="220"/>
    </row>
    <row r="598" spans="1:12" s="216" customFormat="1" x14ac:dyDescent="0.3">
      <c r="A598" s="214"/>
      <c r="B598" s="215"/>
      <c r="F598" s="217"/>
      <c r="I598" s="219"/>
      <c r="J598" s="219"/>
      <c r="L598" s="220"/>
    </row>
    <row r="599" spans="1:12" s="216" customFormat="1" x14ac:dyDescent="0.3">
      <c r="A599" s="214"/>
      <c r="B599" s="215"/>
      <c r="F599" s="217"/>
      <c r="I599" s="219"/>
      <c r="J599" s="219"/>
      <c r="L599" s="220"/>
    </row>
    <row r="600" spans="1:12" s="216" customFormat="1" x14ac:dyDescent="0.3">
      <c r="A600" s="214"/>
      <c r="B600" s="215"/>
      <c r="F600" s="217"/>
      <c r="I600" s="219"/>
      <c r="J600" s="219"/>
      <c r="L600" s="220"/>
    </row>
    <row r="601" spans="1:12" s="216" customFormat="1" x14ac:dyDescent="0.3">
      <c r="A601" s="214"/>
      <c r="B601" s="215"/>
      <c r="F601" s="217"/>
      <c r="I601" s="219"/>
      <c r="J601" s="219"/>
      <c r="L601" s="220"/>
    </row>
    <row r="602" spans="1:12" s="216" customFormat="1" x14ac:dyDescent="0.3">
      <c r="A602" s="214"/>
      <c r="B602" s="215"/>
      <c r="F602" s="217"/>
      <c r="I602" s="219"/>
      <c r="J602" s="219"/>
      <c r="L602" s="220"/>
    </row>
    <row r="603" spans="1:12" s="216" customFormat="1" x14ac:dyDescent="0.3">
      <c r="A603" s="214"/>
      <c r="B603" s="215"/>
      <c r="F603" s="217"/>
      <c r="I603" s="219"/>
      <c r="J603" s="219"/>
      <c r="L603" s="220"/>
    </row>
    <row r="604" spans="1:12" s="216" customFormat="1" x14ac:dyDescent="0.3">
      <c r="A604" s="214"/>
      <c r="B604" s="215"/>
      <c r="F604" s="217"/>
      <c r="I604" s="219"/>
      <c r="J604" s="219"/>
      <c r="L604" s="220"/>
    </row>
    <row r="605" spans="1:12" s="216" customFormat="1" x14ac:dyDescent="0.3">
      <c r="A605" s="214"/>
      <c r="B605" s="215"/>
      <c r="F605" s="217"/>
      <c r="I605" s="219"/>
      <c r="J605" s="219"/>
      <c r="L605" s="220"/>
    </row>
    <row r="606" spans="1:12" s="216" customFormat="1" x14ac:dyDescent="0.3">
      <c r="A606" s="214"/>
      <c r="B606" s="215"/>
      <c r="F606" s="217"/>
      <c r="I606" s="219"/>
      <c r="J606" s="219"/>
      <c r="L606" s="220"/>
    </row>
    <row r="607" spans="1:12" s="216" customFormat="1" x14ac:dyDescent="0.3">
      <c r="A607" s="214"/>
      <c r="B607" s="215"/>
      <c r="F607" s="217"/>
      <c r="I607" s="219"/>
      <c r="J607" s="219"/>
      <c r="L607" s="220"/>
    </row>
    <row r="608" spans="1:12" s="216" customFormat="1" x14ac:dyDescent="0.3">
      <c r="A608" s="214"/>
      <c r="B608" s="215"/>
      <c r="F608" s="217"/>
      <c r="I608" s="219"/>
      <c r="J608" s="219"/>
      <c r="L608" s="220"/>
    </row>
    <row r="609" spans="1:12" s="216" customFormat="1" x14ac:dyDescent="0.3">
      <c r="A609" s="214"/>
      <c r="B609" s="215"/>
      <c r="F609" s="217"/>
      <c r="I609" s="219"/>
      <c r="J609" s="219"/>
      <c r="L609" s="220"/>
    </row>
    <row r="610" spans="1:12" s="216" customFormat="1" x14ac:dyDescent="0.3">
      <c r="A610" s="214"/>
      <c r="B610" s="215"/>
      <c r="F610" s="217"/>
      <c r="I610" s="219"/>
      <c r="J610" s="219"/>
      <c r="L610" s="220"/>
    </row>
    <row r="611" spans="1:12" s="216" customFormat="1" x14ac:dyDescent="0.3">
      <c r="A611" s="214"/>
      <c r="B611" s="215"/>
      <c r="F611" s="217"/>
      <c r="I611" s="219"/>
      <c r="J611" s="219"/>
      <c r="L611" s="220"/>
    </row>
    <row r="612" spans="1:12" s="216" customFormat="1" x14ac:dyDescent="0.3">
      <c r="A612" s="214"/>
      <c r="B612" s="215"/>
      <c r="F612" s="217"/>
      <c r="I612" s="219"/>
      <c r="J612" s="219"/>
      <c r="L612" s="220"/>
    </row>
    <row r="613" spans="1:12" s="216" customFormat="1" x14ac:dyDescent="0.3">
      <c r="A613" s="214"/>
      <c r="B613" s="215"/>
      <c r="F613" s="217"/>
      <c r="I613" s="219"/>
      <c r="J613" s="219"/>
      <c r="L613" s="220"/>
    </row>
    <row r="614" spans="1:12" s="216" customFormat="1" x14ac:dyDescent="0.3">
      <c r="A614" s="214"/>
      <c r="B614" s="215"/>
      <c r="F614" s="217"/>
      <c r="I614" s="219"/>
      <c r="J614" s="219"/>
      <c r="L614" s="220"/>
    </row>
    <row r="615" spans="1:12" s="216" customFormat="1" x14ac:dyDescent="0.3">
      <c r="A615" s="214"/>
      <c r="B615" s="215"/>
      <c r="F615" s="217"/>
      <c r="I615" s="219"/>
      <c r="J615" s="219"/>
      <c r="L615" s="220"/>
    </row>
    <row r="616" spans="1:12" s="216" customFormat="1" x14ac:dyDescent="0.3">
      <c r="A616" s="214"/>
      <c r="B616" s="215"/>
      <c r="F616" s="217"/>
      <c r="I616" s="219"/>
      <c r="J616" s="219"/>
      <c r="L616" s="220"/>
    </row>
    <row r="617" spans="1:12" s="216" customFormat="1" x14ac:dyDescent="0.3">
      <c r="A617" s="214"/>
      <c r="B617" s="215"/>
      <c r="F617" s="217"/>
      <c r="I617" s="219"/>
      <c r="J617" s="219"/>
      <c r="L617" s="220"/>
    </row>
    <row r="618" spans="1:12" s="216" customFormat="1" x14ac:dyDescent="0.3">
      <c r="A618" s="214"/>
      <c r="B618" s="215"/>
      <c r="F618" s="217"/>
      <c r="I618" s="219"/>
      <c r="J618" s="219"/>
      <c r="L618" s="220"/>
    </row>
    <row r="619" spans="1:12" s="216" customFormat="1" x14ac:dyDescent="0.3">
      <c r="A619" s="214"/>
      <c r="B619" s="215"/>
      <c r="F619" s="217"/>
      <c r="I619" s="219"/>
      <c r="J619" s="219"/>
      <c r="L619" s="220"/>
    </row>
    <row r="620" spans="1:12" s="216" customFormat="1" x14ac:dyDescent="0.3">
      <c r="A620" s="214"/>
      <c r="B620" s="215"/>
      <c r="F620" s="217"/>
      <c r="I620" s="219"/>
      <c r="J620" s="219"/>
      <c r="L620" s="220"/>
    </row>
    <row r="621" spans="1:12" s="216" customFormat="1" x14ac:dyDescent="0.3">
      <c r="A621" s="214"/>
      <c r="B621" s="215"/>
      <c r="F621" s="217"/>
      <c r="I621" s="219"/>
      <c r="J621" s="219"/>
      <c r="L621" s="220"/>
    </row>
    <row r="622" spans="1:12" s="216" customFormat="1" x14ac:dyDescent="0.3">
      <c r="A622" s="214"/>
      <c r="B622" s="215"/>
      <c r="F622" s="217"/>
      <c r="I622" s="219"/>
      <c r="J622" s="219"/>
      <c r="L622" s="220"/>
    </row>
    <row r="623" spans="1:12" s="216" customFormat="1" x14ac:dyDescent="0.3">
      <c r="A623" s="214"/>
      <c r="B623" s="215"/>
      <c r="F623" s="217"/>
      <c r="I623" s="219"/>
      <c r="J623" s="219"/>
      <c r="L623" s="220"/>
    </row>
    <row r="624" spans="1:12" s="216" customFormat="1" x14ac:dyDescent="0.3">
      <c r="A624" s="214"/>
      <c r="B624" s="215"/>
      <c r="F624" s="217"/>
      <c r="I624" s="219"/>
      <c r="J624" s="219"/>
      <c r="L624" s="220"/>
    </row>
    <row r="625" spans="1:12" s="216" customFormat="1" x14ac:dyDescent="0.3">
      <c r="A625" s="214"/>
      <c r="B625" s="215"/>
      <c r="F625" s="217"/>
      <c r="I625" s="219"/>
      <c r="J625" s="219"/>
      <c r="L625" s="220"/>
    </row>
    <row r="626" spans="1:12" s="216" customFormat="1" x14ac:dyDescent="0.3">
      <c r="A626" s="214"/>
      <c r="B626" s="215"/>
      <c r="F626" s="217"/>
      <c r="I626" s="219"/>
      <c r="J626" s="219"/>
      <c r="L626" s="220"/>
    </row>
    <row r="627" spans="1:12" s="216" customFormat="1" x14ac:dyDescent="0.3">
      <c r="A627" s="214"/>
      <c r="B627" s="215"/>
      <c r="F627" s="217"/>
      <c r="I627" s="219"/>
      <c r="J627" s="219"/>
      <c r="L627" s="220"/>
    </row>
    <row r="628" spans="1:12" s="216" customFormat="1" x14ac:dyDescent="0.3">
      <c r="A628" s="214"/>
      <c r="B628" s="215"/>
      <c r="F628" s="217"/>
      <c r="I628" s="219"/>
      <c r="J628" s="219"/>
      <c r="L628" s="220"/>
    </row>
    <row r="629" spans="1:12" s="216" customFormat="1" x14ac:dyDescent="0.3">
      <c r="A629" s="214"/>
      <c r="B629" s="215"/>
      <c r="F629" s="217"/>
      <c r="I629" s="219"/>
      <c r="J629" s="219"/>
      <c r="L629" s="220"/>
    </row>
    <row r="630" spans="1:12" s="216" customFormat="1" x14ac:dyDescent="0.3">
      <c r="A630" s="214"/>
      <c r="B630" s="215"/>
      <c r="F630" s="217"/>
      <c r="I630" s="219"/>
      <c r="J630" s="219"/>
      <c r="L630" s="220"/>
    </row>
    <row r="631" spans="1:12" s="216" customFormat="1" x14ac:dyDescent="0.3">
      <c r="A631" s="214"/>
      <c r="B631" s="215"/>
      <c r="F631" s="217"/>
      <c r="I631" s="219"/>
      <c r="J631" s="219"/>
      <c r="L631" s="220"/>
    </row>
    <row r="632" spans="1:12" s="216" customFormat="1" x14ac:dyDescent="0.3">
      <c r="A632" s="214"/>
      <c r="B632" s="215"/>
      <c r="F632" s="217"/>
      <c r="I632" s="219"/>
      <c r="J632" s="219"/>
      <c r="L632" s="220"/>
    </row>
    <row r="633" spans="1:12" s="216" customFormat="1" x14ac:dyDescent="0.3">
      <c r="A633" s="214"/>
      <c r="B633" s="215"/>
      <c r="F633" s="217"/>
      <c r="I633" s="219"/>
      <c r="J633" s="219"/>
      <c r="L633" s="220"/>
    </row>
    <row r="634" spans="1:12" s="216" customFormat="1" x14ac:dyDescent="0.3">
      <c r="A634" s="214"/>
      <c r="B634" s="215"/>
      <c r="F634" s="217"/>
      <c r="I634" s="219"/>
      <c r="J634" s="219"/>
      <c r="L634" s="220"/>
    </row>
    <row r="635" spans="1:12" s="216" customFormat="1" x14ac:dyDescent="0.3">
      <c r="A635" s="214"/>
      <c r="B635" s="215"/>
      <c r="F635" s="217"/>
      <c r="I635" s="219"/>
      <c r="J635" s="219"/>
      <c r="L635" s="220"/>
    </row>
    <row r="636" spans="1:12" s="216" customFormat="1" x14ac:dyDescent="0.3">
      <c r="A636" s="214"/>
      <c r="B636" s="215"/>
      <c r="F636" s="217"/>
      <c r="I636" s="219"/>
      <c r="J636" s="219"/>
      <c r="L636" s="220"/>
    </row>
    <row r="637" spans="1:12" s="216" customFormat="1" x14ac:dyDescent="0.3">
      <c r="A637" s="214"/>
      <c r="B637" s="215"/>
      <c r="F637" s="217"/>
      <c r="I637" s="219"/>
      <c r="J637" s="219"/>
      <c r="L637" s="220"/>
    </row>
    <row r="638" spans="1:12" s="216" customFormat="1" x14ac:dyDescent="0.3">
      <c r="A638" s="214"/>
      <c r="B638" s="215"/>
      <c r="F638" s="217"/>
      <c r="I638" s="219"/>
      <c r="J638" s="219"/>
      <c r="L638" s="220"/>
    </row>
    <row r="639" spans="1:12" s="216" customFormat="1" x14ac:dyDescent="0.3">
      <c r="A639" s="214"/>
      <c r="B639" s="215"/>
      <c r="F639" s="217"/>
      <c r="I639" s="219"/>
      <c r="J639" s="219"/>
      <c r="L639" s="220"/>
    </row>
    <row r="640" spans="1:12" s="216" customFormat="1" x14ac:dyDescent="0.3">
      <c r="A640" s="214"/>
      <c r="B640" s="215"/>
      <c r="F640" s="217"/>
      <c r="I640" s="219"/>
      <c r="J640" s="219"/>
      <c r="L640" s="220"/>
    </row>
    <row r="641" spans="1:12" s="216" customFormat="1" x14ac:dyDescent="0.3">
      <c r="A641" s="214"/>
      <c r="B641" s="215"/>
      <c r="F641" s="217"/>
      <c r="I641" s="219"/>
      <c r="J641" s="219"/>
      <c r="L641" s="220"/>
    </row>
    <row r="642" spans="1:12" s="216" customFormat="1" x14ac:dyDescent="0.3">
      <c r="A642" s="214"/>
      <c r="B642" s="215"/>
      <c r="F642" s="217"/>
      <c r="I642" s="219"/>
      <c r="J642" s="219"/>
      <c r="L642" s="220"/>
    </row>
    <row r="643" spans="1:12" s="216" customFormat="1" x14ac:dyDescent="0.3">
      <c r="A643" s="214"/>
      <c r="B643" s="215"/>
      <c r="F643" s="217"/>
      <c r="I643" s="219"/>
      <c r="J643" s="219"/>
      <c r="L643" s="220"/>
    </row>
    <row r="644" spans="1:12" s="216" customFormat="1" x14ac:dyDescent="0.3">
      <c r="A644" s="214"/>
      <c r="B644" s="215"/>
      <c r="F644" s="217"/>
      <c r="I644" s="219"/>
      <c r="J644" s="219"/>
      <c r="L644" s="220"/>
    </row>
    <row r="645" spans="1:12" s="216" customFormat="1" x14ac:dyDescent="0.3">
      <c r="A645" s="214"/>
      <c r="B645" s="215"/>
      <c r="F645" s="217"/>
      <c r="I645" s="219"/>
      <c r="J645" s="219"/>
      <c r="L645" s="220"/>
    </row>
    <row r="646" spans="1:12" s="216" customFormat="1" x14ac:dyDescent="0.3">
      <c r="A646" s="214"/>
      <c r="B646" s="215"/>
      <c r="F646" s="217"/>
      <c r="I646" s="219"/>
      <c r="J646" s="219"/>
      <c r="L646" s="220"/>
    </row>
    <row r="647" spans="1:12" s="216" customFormat="1" x14ac:dyDescent="0.3">
      <c r="A647" s="214"/>
      <c r="B647" s="215"/>
      <c r="F647" s="217"/>
      <c r="I647" s="219"/>
      <c r="J647" s="219"/>
      <c r="L647" s="220"/>
    </row>
    <row r="648" spans="1:12" s="216" customFormat="1" x14ac:dyDescent="0.3">
      <c r="A648" s="214"/>
      <c r="B648" s="215"/>
      <c r="F648" s="217"/>
      <c r="I648" s="219"/>
      <c r="J648" s="219"/>
      <c r="L648" s="220"/>
    </row>
    <row r="649" spans="1:12" s="216" customFormat="1" x14ac:dyDescent="0.3">
      <c r="A649" s="214"/>
      <c r="B649" s="215"/>
      <c r="F649" s="217"/>
      <c r="I649" s="219"/>
      <c r="J649" s="219"/>
      <c r="L649" s="220"/>
    </row>
    <row r="650" spans="1:12" s="216" customFormat="1" x14ac:dyDescent="0.3">
      <c r="A650" s="214"/>
      <c r="B650" s="215"/>
      <c r="F650" s="217"/>
      <c r="I650" s="219"/>
      <c r="J650" s="219"/>
      <c r="L650" s="220"/>
    </row>
    <row r="651" spans="1:12" s="216" customFormat="1" x14ac:dyDescent="0.3">
      <c r="A651" s="214"/>
      <c r="B651" s="215"/>
      <c r="F651" s="217"/>
      <c r="I651" s="219"/>
      <c r="J651" s="219"/>
      <c r="L651" s="220"/>
    </row>
    <row r="652" spans="1:12" s="216" customFormat="1" x14ac:dyDescent="0.3">
      <c r="A652" s="214"/>
      <c r="B652" s="215"/>
      <c r="F652" s="217"/>
      <c r="I652" s="219"/>
      <c r="J652" s="219"/>
      <c r="L652" s="220"/>
    </row>
    <row r="653" spans="1:12" s="216" customFormat="1" x14ac:dyDescent="0.3">
      <c r="A653" s="214"/>
      <c r="B653" s="215"/>
      <c r="F653" s="217"/>
      <c r="I653" s="219"/>
      <c r="J653" s="219"/>
      <c r="L653" s="220"/>
    </row>
    <row r="654" spans="1:12" s="216" customFormat="1" x14ac:dyDescent="0.3">
      <c r="A654" s="214"/>
      <c r="B654" s="215"/>
      <c r="F654" s="217"/>
      <c r="I654" s="219"/>
      <c r="J654" s="219"/>
      <c r="L654" s="220"/>
    </row>
    <row r="655" spans="1:12" s="216" customFormat="1" x14ac:dyDescent="0.3">
      <c r="A655" s="214"/>
      <c r="B655" s="215"/>
      <c r="F655" s="217"/>
      <c r="I655" s="219"/>
      <c r="J655" s="219"/>
      <c r="L655" s="220"/>
    </row>
    <row r="656" spans="1:12" s="216" customFormat="1" x14ac:dyDescent="0.3">
      <c r="A656" s="214"/>
      <c r="B656" s="215"/>
      <c r="F656" s="217"/>
      <c r="I656" s="219"/>
      <c r="J656" s="219"/>
      <c r="L656" s="220"/>
    </row>
    <row r="657" spans="1:12" s="216" customFormat="1" x14ac:dyDescent="0.3">
      <c r="A657" s="214"/>
      <c r="B657" s="215"/>
      <c r="F657" s="217"/>
      <c r="I657" s="219"/>
      <c r="J657" s="219"/>
      <c r="L657" s="220"/>
    </row>
    <row r="658" spans="1:12" s="216" customFormat="1" x14ac:dyDescent="0.3">
      <c r="A658" s="214"/>
      <c r="B658" s="215"/>
      <c r="F658" s="217"/>
      <c r="I658" s="219"/>
      <c r="J658" s="219"/>
      <c r="L658" s="220"/>
    </row>
    <row r="659" spans="1:12" s="216" customFormat="1" x14ac:dyDescent="0.3">
      <c r="A659" s="214"/>
      <c r="B659" s="215"/>
      <c r="F659" s="217"/>
      <c r="I659" s="219"/>
      <c r="J659" s="219"/>
      <c r="L659" s="220"/>
    </row>
    <row r="660" spans="1:12" s="216" customFormat="1" x14ac:dyDescent="0.3">
      <c r="A660" s="214"/>
      <c r="B660" s="215"/>
      <c r="F660" s="217"/>
      <c r="I660" s="219"/>
      <c r="J660" s="219"/>
      <c r="L660" s="220"/>
    </row>
    <row r="661" spans="1:12" s="216" customFormat="1" x14ac:dyDescent="0.3">
      <c r="A661" s="214"/>
      <c r="B661" s="215"/>
      <c r="F661" s="217"/>
      <c r="I661" s="219"/>
      <c r="J661" s="219"/>
      <c r="L661" s="220"/>
    </row>
    <row r="662" spans="1:12" s="216" customFormat="1" x14ac:dyDescent="0.3">
      <c r="A662" s="214"/>
      <c r="B662" s="215"/>
      <c r="F662" s="217"/>
      <c r="I662" s="219"/>
      <c r="J662" s="219"/>
      <c r="L662" s="220"/>
    </row>
    <row r="663" spans="1:12" s="216" customFormat="1" x14ac:dyDescent="0.3">
      <c r="A663" s="214"/>
      <c r="B663" s="215"/>
      <c r="F663" s="217"/>
      <c r="I663" s="219"/>
      <c r="J663" s="219"/>
      <c r="L663" s="220"/>
    </row>
    <row r="664" spans="1:12" s="216" customFormat="1" x14ac:dyDescent="0.3">
      <c r="A664" s="214"/>
      <c r="B664" s="215"/>
      <c r="F664" s="217"/>
      <c r="I664" s="219"/>
      <c r="J664" s="219"/>
      <c r="L664" s="220"/>
    </row>
    <row r="665" spans="1:12" s="216" customFormat="1" x14ac:dyDescent="0.3">
      <c r="A665" s="214"/>
      <c r="B665" s="215"/>
      <c r="F665" s="217"/>
      <c r="I665" s="219"/>
      <c r="J665" s="219"/>
      <c r="L665" s="220"/>
    </row>
    <row r="666" spans="1:12" s="216" customFormat="1" x14ac:dyDescent="0.3">
      <c r="A666" s="214"/>
      <c r="B666" s="215"/>
      <c r="F666" s="217"/>
      <c r="I666" s="219"/>
      <c r="J666" s="219"/>
      <c r="L666" s="220"/>
    </row>
    <row r="667" spans="1:12" s="216" customFormat="1" x14ac:dyDescent="0.3">
      <c r="A667" s="214"/>
      <c r="B667" s="215"/>
      <c r="F667" s="217"/>
      <c r="I667" s="219"/>
      <c r="J667" s="219"/>
      <c r="L667" s="220"/>
    </row>
    <row r="668" spans="1:12" s="216" customFormat="1" x14ac:dyDescent="0.3">
      <c r="A668" s="214"/>
      <c r="B668" s="215"/>
      <c r="F668" s="217"/>
      <c r="I668" s="219"/>
      <c r="J668" s="219"/>
      <c r="L668" s="220"/>
    </row>
    <row r="669" spans="1:12" s="216" customFormat="1" x14ac:dyDescent="0.3">
      <c r="A669" s="214"/>
      <c r="B669" s="215"/>
      <c r="F669" s="217"/>
      <c r="I669" s="219"/>
      <c r="J669" s="219"/>
      <c r="L669" s="220"/>
    </row>
    <row r="670" spans="1:12" s="216" customFormat="1" x14ac:dyDescent="0.3">
      <c r="A670" s="214"/>
      <c r="B670" s="215"/>
      <c r="F670" s="217"/>
      <c r="I670" s="219"/>
      <c r="J670" s="219"/>
      <c r="L670" s="220"/>
    </row>
    <row r="671" spans="1:12" s="216" customFormat="1" x14ac:dyDescent="0.3">
      <c r="A671" s="214"/>
      <c r="B671" s="215"/>
      <c r="F671" s="217"/>
      <c r="I671" s="219"/>
      <c r="J671" s="219"/>
      <c r="L671" s="220"/>
    </row>
    <row r="672" spans="1:12" s="216" customFormat="1" x14ac:dyDescent="0.3">
      <c r="A672" s="214"/>
      <c r="B672" s="215"/>
      <c r="F672" s="217"/>
      <c r="I672" s="219"/>
      <c r="J672" s="219"/>
      <c r="L672" s="220"/>
    </row>
    <row r="673" spans="1:12" s="216" customFormat="1" x14ac:dyDescent="0.3">
      <c r="A673" s="214"/>
      <c r="B673" s="215"/>
      <c r="F673" s="217"/>
      <c r="I673" s="219"/>
      <c r="J673" s="219"/>
      <c r="L673" s="220"/>
    </row>
    <row r="674" spans="1:12" s="216" customFormat="1" x14ac:dyDescent="0.3">
      <c r="A674" s="214"/>
      <c r="B674" s="215"/>
      <c r="F674" s="217"/>
      <c r="I674" s="219"/>
      <c r="J674" s="219"/>
      <c r="L674" s="220"/>
    </row>
    <row r="675" spans="1:12" s="216" customFormat="1" x14ac:dyDescent="0.3">
      <c r="A675" s="214"/>
      <c r="B675" s="215"/>
      <c r="F675" s="217"/>
      <c r="I675" s="219"/>
      <c r="J675" s="219"/>
      <c r="L675" s="220"/>
    </row>
    <row r="676" spans="1:12" s="216" customFormat="1" x14ac:dyDescent="0.3">
      <c r="A676" s="214"/>
      <c r="B676" s="215"/>
      <c r="F676" s="217"/>
      <c r="I676" s="219"/>
      <c r="J676" s="219"/>
      <c r="L676" s="220"/>
    </row>
    <row r="677" spans="1:12" s="216" customFormat="1" x14ac:dyDescent="0.3">
      <c r="A677" s="214"/>
      <c r="B677" s="215"/>
      <c r="F677" s="217"/>
      <c r="I677" s="219"/>
      <c r="J677" s="219"/>
      <c r="L677" s="220"/>
    </row>
    <row r="678" spans="1:12" s="216" customFormat="1" x14ac:dyDescent="0.3">
      <c r="A678" s="214"/>
      <c r="B678" s="215"/>
      <c r="F678" s="217"/>
      <c r="I678" s="219"/>
      <c r="J678" s="219"/>
      <c r="L678" s="220"/>
    </row>
    <row r="679" spans="1:12" s="216" customFormat="1" x14ac:dyDescent="0.3">
      <c r="A679" s="214"/>
      <c r="B679" s="215"/>
      <c r="F679" s="217"/>
      <c r="I679" s="219"/>
      <c r="J679" s="219"/>
      <c r="L679" s="220"/>
    </row>
    <row r="680" spans="1:12" s="216" customFormat="1" x14ac:dyDescent="0.3">
      <c r="A680" s="214"/>
      <c r="B680" s="215"/>
      <c r="F680" s="217"/>
      <c r="I680" s="219"/>
      <c r="J680" s="219"/>
      <c r="L680" s="220"/>
    </row>
    <row r="681" spans="1:12" s="216" customFormat="1" x14ac:dyDescent="0.3">
      <c r="A681" s="214"/>
      <c r="B681" s="215"/>
      <c r="F681" s="217"/>
      <c r="I681" s="219"/>
      <c r="J681" s="219"/>
      <c r="L681" s="220"/>
    </row>
    <row r="682" spans="1:12" s="216" customFormat="1" x14ac:dyDescent="0.3">
      <c r="A682" s="214"/>
      <c r="B682" s="215"/>
      <c r="F682" s="217"/>
      <c r="I682" s="219"/>
      <c r="J682" s="219"/>
      <c r="L682" s="220"/>
    </row>
    <row r="683" spans="1:12" s="216" customFormat="1" x14ac:dyDescent="0.3">
      <c r="A683" s="214"/>
      <c r="B683" s="215"/>
      <c r="F683" s="217"/>
      <c r="I683" s="219"/>
      <c r="J683" s="219"/>
      <c r="L683" s="220"/>
    </row>
    <row r="684" spans="1:12" s="216" customFormat="1" x14ac:dyDescent="0.3">
      <c r="A684" s="214"/>
      <c r="B684" s="215"/>
      <c r="F684" s="217"/>
      <c r="I684" s="219"/>
      <c r="J684" s="219"/>
      <c r="L684" s="220"/>
    </row>
    <row r="685" spans="1:12" s="216" customFormat="1" x14ac:dyDescent="0.3">
      <c r="A685" s="214"/>
      <c r="B685" s="215"/>
      <c r="F685" s="217"/>
      <c r="I685" s="219"/>
      <c r="J685" s="219"/>
      <c r="L685" s="220"/>
    </row>
    <row r="686" spans="1:12" s="216" customFormat="1" x14ac:dyDescent="0.3">
      <c r="A686" s="214"/>
      <c r="B686" s="215"/>
      <c r="F686" s="217"/>
      <c r="I686" s="219"/>
      <c r="J686" s="219"/>
      <c r="L686" s="220"/>
    </row>
    <row r="687" spans="1:12" s="216" customFormat="1" x14ac:dyDescent="0.3">
      <c r="A687" s="214"/>
      <c r="B687" s="215"/>
      <c r="F687" s="217"/>
      <c r="I687" s="219"/>
      <c r="J687" s="219"/>
      <c r="L687" s="220"/>
    </row>
    <row r="688" spans="1:12" s="216" customFormat="1" x14ac:dyDescent="0.3">
      <c r="A688" s="214"/>
      <c r="B688" s="215"/>
      <c r="F688" s="217"/>
      <c r="I688" s="219"/>
      <c r="J688" s="219"/>
      <c r="L688" s="220"/>
    </row>
    <row r="689" spans="1:12" s="216" customFormat="1" x14ac:dyDescent="0.3">
      <c r="A689" s="214"/>
      <c r="B689" s="215"/>
      <c r="F689" s="217"/>
      <c r="I689" s="219"/>
      <c r="J689" s="219"/>
      <c r="L689" s="220"/>
    </row>
    <row r="690" spans="1:12" s="216" customFormat="1" x14ac:dyDescent="0.3">
      <c r="A690" s="214"/>
      <c r="B690" s="215"/>
      <c r="F690" s="217"/>
      <c r="I690" s="219"/>
      <c r="J690" s="219"/>
      <c r="L690" s="220"/>
    </row>
    <row r="691" spans="1:12" s="216" customFormat="1" x14ac:dyDescent="0.3">
      <c r="A691" s="214"/>
      <c r="B691" s="215"/>
      <c r="F691" s="217"/>
      <c r="I691" s="219"/>
      <c r="J691" s="219"/>
      <c r="L691" s="220"/>
    </row>
    <row r="692" spans="1:12" s="216" customFormat="1" x14ac:dyDescent="0.3">
      <c r="A692" s="214"/>
      <c r="B692" s="215"/>
      <c r="F692" s="217"/>
      <c r="I692" s="219"/>
      <c r="J692" s="219"/>
      <c r="L692" s="220"/>
    </row>
    <row r="693" spans="1:12" s="216" customFormat="1" x14ac:dyDescent="0.3">
      <c r="A693" s="214"/>
      <c r="B693" s="215"/>
      <c r="F693" s="217"/>
      <c r="I693" s="219"/>
      <c r="J693" s="219"/>
      <c r="L693" s="220"/>
    </row>
    <row r="694" spans="1:12" s="216" customFormat="1" x14ac:dyDescent="0.3">
      <c r="A694" s="214"/>
      <c r="B694" s="215"/>
      <c r="F694" s="217"/>
      <c r="I694" s="219"/>
      <c r="J694" s="219"/>
      <c r="L694" s="220"/>
    </row>
    <row r="695" spans="1:12" s="216" customFormat="1" x14ac:dyDescent="0.3">
      <c r="A695" s="214"/>
      <c r="B695" s="215"/>
      <c r="F695" s="217"/>
      <c r="I695" s="219"/>
      <c r="J695" s="219"/>
      <c r="L695" s="220"/>
    </row>
    <row r="696" spans="1:12" s="216" customFormat="1" x14ac:dyDescent="0.3">
      <c r="A696" s="214"/>
      <c r="B696" s="215"/>
      <c r="F696" s="217"/>
      <c r="I696" s="219"/>
      <c r="J696" s="219"/>
      <c r="L696" s="220"/>
    </row>
    <row r="697" spans="1:12" s="216" customFormat="1" x14ac:dyDescent="0.3">
      <c r="A697" s="214"/>
      <c r="B697" s="215"/>
      <c r="F697" s="217"/>
      <c r="I697" s="219"/>
      <c r="J697" s="219"/>
      <c r="L697" s="220"/>
    </row>
    <row r="698" spans="1:12" s="216" customFormat="1" x14ac:dyDescent="0.3">
      <c r="A698" s="214"/>
      <c r="B698" s="215"/>
      <c r="F698" s="217"/>
      <c r="I698" s="219"/>
      <c r="J698" s="219"/>
      <c r="L698" s="220"/>
    </row>
    <row r="699" spans="1:12" s="216" customFormat="1" x14ac:dyDescent="0.3">
      <c r="A699" s="214"/>
      <c r="B699" s="215"/>
      <c r="F699" s="217"/>
      <c r="I699" s="219"/>
      <c r="J699" s="219"/>
      <c r="L699" s="220"/>
    </row>
    <row r="700" spans="1:12" s="216" customFormat="1" x14ac:dyDescent="0.3">
      <c r="A700" s="214"/>
      <c r="B700" s="215"/>
      <c r="F700" s="217"/>
      <c r="I700" s="219"/>
      <c r="J700" s="219"/>
      <c r="L700" s="220"/>
    </row>
    <row r="701" spans="1:12" s="216" customFormat="1" x14ac:dyDescent="0.3">
      <c r="A701" s="214"/>
      <c r="B701" s="215"/>
      <c r="F701" s="217"/>
      <c r="I701" s="219"/>
      <c r="J701" s="219"/>
      <c r="L701" s="220"/>
    </row>
    <row r="702" spans="1:12" s="216" customFormat="1" x14ac:dyDescent="0.3">
      <c r="A702" s="214"/>
      <c r="B702" s="215"/>
      <c r="F702" s="217"/>
      <c r="I702" s="219"/>
      <c r="J702" s="219"/>
      <c r="L702" s="220"/>
    </row>
    <row r="703" spans="1:12" s="216" customFormat="1" x14ac:dyDescent="0.3">
      <c r="A703" s="214"/>
      <c r="B703" s="215"/>
      <c r="F703" s="217"/>
      <c r="I703" s="219"/>
      <c r="J703" s="219"/>
      <c r="L703" s="220"/>
    </row>
    <row r="704" spans="1:12" s="216" customFormat="1" x14ac:dyDescent="0.3">
      <c r="A704" s="214"/>
      <c r="B704" s="215"/>
      <c r="F704" s="217"/>
      <c r="I704" s="219"/>
      <c r="J704" s="219"/>
      <c r="L704" s="220"/>
    </row>
    <row r="705" spans="1:12" s="216" customFormat="1" x14ac:dyDescent="0.3">
      <c r="A705" s="214"/>
      <c r="B705" s="215"/>
      <c r="F705" s="217"/>
      <c r="I705" s="219"/>
      <c r="J705" s="219"/>
      <c r="L705" s="220"/>
    </row>
    <row r="706" spans="1:12" s="216" customFormat="1" x14ac:dyDescent="0.3">
      <c r="A706" s="214"/>
      <c r="B706" s="215"/>
      <c r="F706" s="217"/>
      <c r="I706" s="219"/>
      <c r="J706" s="219"/>
      <c r="L706" s="220"/>
    </row>
    <row r="707" spans="1:12" s="216" customFormat="1" x14ac:dyDescent="0.3">
      <c r="A707" s="214"/>
      <c r="B707" s="215"/>
      <c r="F707" s="217"/>
      <c r="I707" s="219"/>
      <c r="J707" s="219"/>
      <c r="L707" s="220"/>
    </row>
    <row r="708" spans="1:12" s="216" customFormat="1" x14ac:dyDescent="0.3">
      <c r="A708" s="214"/>
      <c r="B708" s="215"/>
      <c r="F708" s="217"/>
      <c r="I708" s="219"/>
      <c r="J708" s="219"/>
      <c r="L708" s="220"/>
    </row>
    <row r="709" spans="1:12" s="216" customFormat="1" x14ac:dyDescent="0.3">
      <c r="A709" s="214"/>
      <c r="B709" s="215"/>
      <c r="F709" s="217"/>
      <c r="I709" s="219"/>
      <c r="J709" s="219"/>
      <c r="L709" s="220"/>
    </row>
    <row r="710" spans="1:12" s="216" customFormat="1" x14ac:dyDescent="0.3">
      <c r="A710" s="214"/>
      <c r="B710" s="215"/>
      <c r="F710" s="217"/>
      <c r="I710" s="219"/>
      <c r="J710" s="219"/>
      <c r="L710" s="220"/>
    </row>
    <row r="711" spans="1:12" s="216" customFormat="1" x14ac:dyDescent="0.3">
      <c r="A711" s="214"/>
      <c r="B711" s="215"/>
      <c r="F711" s="217"/>
      <c r="I711" s="219"/>
      <c r="J711" s="219"/>
      <c r="L711" s="220"/>
    </row>
    <row r="712" spans="1:12" s="216" customFormat="1" x14ac:dyDescent="0.3">
      <c r="A712" s="214"/>
      <c r="B712" s="215"/>
      <c r="F712" s="217"/>
      <c r="I712" s="219"/>
      <c r="J712" s="219"/>
      <c r="L712" s="220"/>
    </row>
    <row r="713" spans="1:12" s="216" customFormat="1" x14ac:dyDescent="0.3">
      <c r="A713" s="214"/>
      <c r="B713" s="215"/>
      <c r="F713" s="217"/>
      <c r="I713" s="219"/>
      <c r="J713" s="219"/>
      <c r="L713" s="220"/>
    </row>
    <row r="714" spans="1:12" s="216" customFormat="1" x14ac:dyDescent="0.3">
      <c r="A714" s="214"/>
      <c r="B714" s="215"/>
      <c r="F714" s="217"/>
      <c r="I714" s="219"/>
      <c r="J714" s="219"/>
      <c r="L714" s="220"/>
    </row>
    <row r="715" spans="1:12" s="216" customFormat="1" x14ac:dyDescent="0.3">
      <c r="A715" s="214"/>
      <c r="B715" s="215"/>
      <c r="F715" s="217"/>
      <c r="I715" s="219"/>
      <c r="J715" s="219"/>
      <c r="L715" s="220"/>
    </row>
    <row r="716" spans="1:12" s="216" customFormat="1" x14ac:dyDescent="0.3">
      <c r="A716" s="214"/>
      <c r="B716" s="215"/>
      <c r="F716" s="217"/>
      <c r="I716" s="219"/>
      <c r="J716" s="219"/>
      <c r="L716" s="220"/>
    </row>
    <row r="717" spans="1:12" s="216" customFormat="1" x14ac:dyDescent="0.3">
      <c r="A717" s="214"/>
      <c r="B717" s="215"/>
      <c r="F717" s="217"/>
      <c r="I717" s="219"/>
      <c r="J717" s="219"/>
      <c r="L717" s="220"/>
    </row>
    <row r="718" spans="1:12" s="216" customFormat="1" x14ac:dyDescent="0.3">
      <c r="A718" s="214"/>
      <c r="B718" s="215"/>
      <c r="F718" s="217"/>
      <c r="I718" s="219"/>
      <c r="J718" s="219"/>
      <c r="L718" s="220"/>
    </row>
    <row r="719" spans="1:12" s="216" customFormat="1" x14ac:dyDescent="0.3">
      <c r="A719" s="214"/>
      <c r="B719" s="215"/>
      <c r="F719" s="217"/>
      <c r="I719" s="219"/>
      <c r="J719" s="219"/>
      <c r="L719" s="220"/>
    </row>
    <row r="720" spans="1:12" s="216" customFormat="1" x14ac:dyDescent="0.3">
      <c r="A720" s="214"/>
      <c r="B720" s="215"/>
      <c r="F720" s="217"/>
      <c r="I720" s="219"/>
      <c r="J720" s="219"/>
      <c r="L720" s="220"/>
    </row>
    <row r="721" spans="1:12" s="216" customFormat="1" x14ac:dyDescent="0.3">
      <c r="A721" s="214"/>
      <c r="B721" s="215"/>
      <c r="F721" s="217"/>
      <c r="I721" s="219"/>
      <c r="J721" s="219"/>
      <c r="L721" s="220"/>
    </row>
    <row r="722" spans="1:12" s="216" customFormat="1" x14ac:dyDescent="0.3">
      <c r="A722" s="214"/>
      <c r="B722" s="215"/>
      <c r="F722" s="217"/>
      <c r="I722" s="219"/>
      <c r="J722" s="219"/>
      <c r="L722" s="220"/>
    </row>
    <row r="723" spans="1:12" s="216" customFormat="1" x14ac:dyDescent="0.3">
      <c r="A723" s="214"/>
      <c r="B723" s="215"/>
      <c r="F723" s="217"/>
      <c r="I723" s="219"/>
      <c r="J723" s="219"/>
      <c r="L723" s="220"/>
    </row>
    <row r="724" spans="1:12" s="216" customFormat="1" x14ac:dyDescent="0.3">
      <c r="A724" s="214"/>
      <c r="B724" s="215"/>
      <c r="F724" s="217"/>
      <c r="I724" s="219"/>
      <c r="J724" s="219"/>
      <c r="L724" s="220"/>
    </row>
    <row r="725" spans="1:12" s="216" customFormat="1" x14ac:dyDescent="0.3">
      <c r="A725" s="214"/>
      <c r="B725" s="215"/>
      <c r="F725" s="217"/>
      <c r="I725" s="219"/>
      <c r="J725" s="219"/>
      <c r="L725" s="220"/>
    </row>
    <row r="726" spans="1:12" s="216" customFormat="1" x14ac:dyDescent="0.3">
      <c r="A726" s="214"/>
      <c r="B726" s="215"/>
      <c r="F726" s="217"/>
      <c r="I726" s="219"/>
      <c r="J726" s="219"/>
      <c r="L726" s="220"/>
    </row>
    <row r="727" spans="1:12" s="216" customFormat="1" x14ac:dyDescent="0.3">
      <c r="A727" s="214"/>
      <c r="B727" s="215"/>
      <c r="F727" s="217"/>
      <c r="I727" s="219"/>
      <c r="J727" s="219"/>
      <c r="L727" s="220"/>
    </row>
    <row r="728" spans="1:12" s="216" customFormat="1" x14ac:dyDescent="0.3">
      <c r="A728" s="214"/>
      <c r="B728" s="215"/>
      <c r="F728" s="217"/>
      <c r="I728" s="219"/>
      <c r="J728" s="219"/>
      <c r="L728" s="220"/>
    </row>
    <row r="729" spans="1:12" s="216" customFormat="1" x14ac:dyDescent="0.3">
      <c r="A729" s="214"/>
      <c r="B729" s="215"/>
      <c r="F729" s="217"/>
      <c r="I729" s="219"/>
      <c r="J729" s="219"/>
      <c r="L729" s="220"/>
    </row>
    <row r="730" spans="1:12" s="216" customFormat="1" x14ac:dyDescent="0.3">
      <c r="A730" s="214"/>
      <c r="B730" s="215"/>
      <c r="F730" s="217"/>
      <c r="I730" s="219"/>
      <c r="J730" s="219"/>
      <c r="L730" s="220"/>
    </row>
    <row r="731" spans="1:12" s="216" customFormat="1" x14ac:dyDescent="0.3">
      <c r="A731" s="214"/>
      <c r="B731" s="215"/>
      <c r="F731" s="217"/>
      <c r="I731" s="219"/>
      <c r="J731" s="219"/>
      <c r="L731" s="220"/>
    </row>
    <row r="732" spans="1:12" s="216" customFormat="1" x14ac:dyDescent="0.3">
      <c r="A732" s="214"/>
      <c r="B732" s="215"/>
      <c r="F732" s="217"/>
      <c r="I732" s="219"/>
      <c r="J732" s="219"/>
      <c r="L732" s="220"/>
    </row>
    <row r="733" spans="1:12" s="216" customFormat="1" x14ac:dyDescent="0.3">
      <c r="A733" s="214"/>
      <c r="B733" s="215"/>
      <c r="F733" s="217"/>
      <c r="I733" s="219"/>
      <c r="J733" s="219"/>
      <c r="L733" s="220"/>
    </row>
    <row r="734" spans="1:12" s="216" customFormat="1" x14ac:dyDescent="0.3">
      <c r="A734" s="214"/>
      <c r="B734" s="215"/>
      <c r="F734" s="217"/>
      <c r="I734" s="219"/>
      <c r="J734" s="219"/>
      <c r="L734" s="220"/>
    </row>
    <row r="735" spans="1:12" s="216" customFormat="1" x14ac:dyDescent="0.3">
      <c r="A735" s="214"/>
      <c r="B735" s="215"/>
      <c r="F735" s="217"/>
      <c r="I735" s="219"/>
      <c r="J735" s="219"/>
      <c r="L735" s="220"/>
    </row>
    <row r="736" spans="1:12" s="216" customFormat="1" x14ac:dyDescent="0.3">
      <c r="A736" s="214"/>
      <c r="B736" s="215"/>
      <c r="F736" s="217"/>
      <c r="I736" s="219"/>
      <c r="J736" s="219"/>
      <c r="L736" s="220"/>
    </row>
    <row r="737" spans="1:12" s="216" customFormat="1" x14ac:dyDescent="0.3">
      <c r="A737" s="214"/>
      <c r="B737" s="215"/>
      <c r="F737" s="217"/>
      <c r="I737" s="219"/>
      <c r="J737" s="219"/>
      <c r="L737" s="220"/>
    </row>
    <row r="738" spans="1:12" s="216" customFormat="1" x14ac:dyDescent="0.3">
      <c r="A738" s="214"/>
      <c r="B738" s="215"/>
      <c r="F738" s="217"/>
      <c r="I738" s="219"/>
      <c r="J738" s="219"/>
      <c r="L738" s="220"/>
    </row>
    <row r="739" spans="1:12" s="216" customFormat="1" x14ac:dyDescent="0.3">
      <c r="A739" s="214"/>
      <c r="B739" s="215"/>
      <c r="F739" s="217"/>
      <c r="I739" s="219"/>
      <c r="J739" s="219"/>
      <c r="L739" s="220"/>
    </row>
    <row r="740" spans="1:12" s="216" customFormat="1" x14ac:dyDescent="0.3">
      <c r="A740" s="214"/>
      <c r="B740" s="215"/>
      <c r="F740" s="217"/>
      <c r="I740" s="219"/>
      <c r="J740" s="219"/>
      <c r="L740" s="220"/>
    </row>
    <row r="741" spans="1:12" s="216" customFormat="1" x14ac:dyDescent="0.3">
      <c r="A741" s="214"/>
      <c r="B741" s="215"/>
      <c r="F741" s="217"/>
      <c r="I741" s="219"/>
      <c r="J741" s="219"/>
      <c r="L741" s="220"/>
    </row>
    <row r="742" spans="1:12" s="216" customFormat="1" x14ac:dyDescent="0.3">
      <c r="A742" s="214"/>
      <c r="B742" s="215"/>
      <c r="F742" s="217"/>
      <c r="I742" s="219"/>
      <c r="J742" s="219"/>
      <c r="L742" s="220"/>
    </row>
    <row r="743" spans="1:12" s="216" customFormat="1" x14ac:dyDescent="0.3">
      <c r="A743" s="214"/>
      <c r="B743" s="215"/>
      <c r="F743" s="217"/>
      <c r="I743" s="219"/>
      <c r="J743" s="219"/>
      <c r="L743" s="220"/>
    </row>
    <row r="744" spans="1:12" s="216" customFormat="1" x14ac:dyDescent="0.3">
      <c r="A744" s="214"/>
      <c r="B744" s="215"/>
      <c r="F744" s="217"/>
      <c r="I744" s="219"/>
      <c r="J744" s="219"/>
      <c r="L744" s="220"/>
    </row>
    <row r="745" spans="1:12" s="216" customFormat="1" x14ac:dyDescent="0.3">
      <c r="A745" s="214"/>
      <c r="B745" s="215"/>
      <c r="F745" s="217"/>
      <c r="I745" s="219"/>
      <c r="J745" s="219"/>
      <c r="L745" s="220"/>
    </row>
    <row r="746" spans="1:12" s="216" customFormat="1" x14ac:dyDescent="0.3">
      <c r="A746" s="214"/>
      <c r="B746" s="215"/>
      <c r="F746" s="217"/>
      <c r="I746" s="219"/>
      <c r="J746" s="219"/>
      <c r="L746" s="220"/>
    </row>
    <row r="747" spans="1:12" s="216" customFormat="1" x14ac:dyDescent="0.3">
      <c r="A747" s="214"/>
      <c r="B747" s="215"/>
      <c r="F747" s="217"/>
      <c r="I747" s="219"/>
      <c r="J747" s="219"/>
      <c r="L747" s="220"/>
    </row>
    <row r="748" spans="1:12" s="216" customFormat="1" x14ac:dyDescent="0.3">
      <c r="A748" s="214"/>
      <c r="B748" s="215"/>
      <c r="F748" s="217"/>
      <c r="I748" s="219"/>
      <c r="J748" s="219"/>
      <c r="L748" s="220"/>
    </row>
    <row r="749" spans="1:12" s="216" customFormat="1" x14ac:dyDescent="0.3">
      <c r="A749" s="214"/>
      <c r="B749" s="215"/>
      <c r="F749" s="217"/>
      <c r="I749" s="219"/>
      <c r="J749" s="219"/>
      <c r="L749" s="220"/>
    </row>
    <row r="750" spans="1:12" s="216" customFormat="1" x14ac:dyDescent="0.3">
      <c r="A750" s="214"/>
      <c r="B750" s="215"/>
      <c r="F750" s="217"/>
      <c r="I750" s="219"/>
      <c r="J750" s="219"/>
      <c r="L750" s="220"/>
    </row>
    <row r="751" spans="1:12" s="216" customFormat="1" x14ac:dyDescent="0.3">
      <c r="A751" s="214"/>
      <c r="B751" s="215"/>
      <c r="F751" s="217"/>
      <c r="I751" s="219"/>
      <c r="J751" s="219"/>
      <c r="L751" s="220"/>
    </row>
    <row r="752" spans="1:12" s="216" customFormat="1" x14ac:dyDescent="0.3">
      <c r="A752" s="214"/>
      <c r="B752" s="215"/>
      <c r="F752" s="217"/>
      <c r="I752" s="219"/>
      <c r="J752" s="219"/>
      <c r="L752" s="220"/>
    </row>
    <row r="753" spans="1:12" s="216" customFormat="1" x14ac:dyDescent="0.3">
      <c r="A753" s="214"/>
      <c r="B753" s="215"/>
      <c r="F753" s="217"/>
      <c r="I753" s="219"/>
      <c r="J753" s="219"/>
      <c r="L753" s="220"/>
    </row>
    <row r="754" spans="1:12" s="216" customFormat="1" x14ac:dyDescent="0.3">
      <c r="A754" s="214"/>
      <c r="B754" s="215"/>
      <c r="F754" s="217"/>
      <c r="I754" s="219"/>
      <c r="J754" s="219"/>
      <c r="L754" s="220"/>
    </row>
    <row r="755" spans="1:12" s="216" customFormat="1" x14ac:dyDescent="0.3">
      <c r="A755" s="214"/>
      <c r="B755" s="215"/>
      <c r="F755" s="217"/>
      <c r="I755" s="219"/>
      <c r="J755" s="219"/>
      <c r="L755" s="220"/>
    </row>
    <row r="756" spans="1:12" s="216" customFormat="1" x14ac:dyDescent="0.3">
      <c r="A756" s="214"/>
      <c r="B756" s="215"/>
      <c r="F756" s="217"/>
      <c r="I756" s="219"/>
      <c r="J756" s="219"/>
      <c r="L756" s="220"/>
    </row>
    <row r="757" spans="1:12" s="216" customFormat="1" x14ac:dyDescent="0.3">
      <c r="A757" s="214"/>
      <c r="B757" s="215"/>
      <c r="F757" s="217"/>
      <c r="I757" s="219"/>
      <c r="J757" s="219"/>
      <c r="L757" s="220"/>
    </row>
    <row r="758" spans="1:12" s="216" customFormat="1" x14ac:dyDescent="0.3">
      <c r="A758" s="214"/>
      <c r="B758" s="215"/>
      <c r="F758" s="217"/>
      <c r="I758" s="219"/>
      <c r="J758" s="219"/>
      <c r="L758" s="220"/>
    </row>
    <row r="759" spans="1:12" s="216" customFormat="1" x14ac:dyDescent="0.3">
      <c r="A759" s="214"/>
      <c r="B759" s="215"/>
      <c r="F759" s="217"/>
      <c r="I759" s="219"/>
      <c r="J759" s="219"/>
      <c r="L759" s="220"/>
    </row>
    <row r="760" spans="1:12" s="216" customFormat="1" x14ac:dyDescent="0.3">
      <c r="A760" s="214"/>
      <c r="B760" s="215"/>
      <c r="F760" s="217"/>
      <c r="I760" s="219"/>
      <c r="J760" s="219"/>
      <c r="L760" s="220"/>
    </row>
    <row r="761" spans="1:12" s="216" customFormat="1" x14ac:dyDescent="0.3">
      <c r="A761" s="214"/>
      <c r="B761" s="215"/>
      <c r="F761" s="217"/>
      <c r="I761" s="219"/>
      <c r="J761" s="219"/>
      <c r="L761" s="220"/>
    </row>
    <row r="762" spans="1:12" s="216" customFormat="1" x14ac:dyDescent="0.3">
      <c r="A762" s="214"/>
      <c r="B762" s="215"/>
      <c r="F762" s="217"/>
      <c r="I762" s="219"/>
      <c r="J762" s="219"/>
      <c r="L762" s="220"/>
    </row>
    <row r="763" spans="1:12" s="216" customFormat="1" x14ac:dyDescent="0.3">
      <c r="A763" s="214"/>
      <c r="B763" s="215"/>
      <c r="F763" s="217"/>
      <c r="I763" s="219"/>
      <c r="J763" s="219"/>
      <c r="L763" s="220"/>
    </row>
    <row r="764" spans="1:12" s="216" customFormat="1" x14ac:dyDescent="0.3">
      <c r="A764" s="214"/>
      <c r="B764" s="215"/>
      <c r="F764" s="217"/>
      <c r="I764" s="219"/>
      <c r="J764" s="219"/>
      <c r="L764" s="220"/>
    </row>
    <row r="765" spans="1:12" s="216" customFormat="1" x14ac:dyDescent="0.3">
      <c r="A765" s="214"/>
      <c r="B765" s="215"/>
      <c r="F765" s="217"/>
      <c r="I765" s="219"/>
      <c r="J765" s="219"/>
      <c r="L765" s="220"/>
    </row>
    <row r="766" spans="1:12" s="216" customFormat="1" x14ac:dyDescent="0.3">
      <c r="A766" s="214"/>
      <c r="B766" s="215"/>
      <c r="F766" s="217"/>
      <c r="I766" s="219"/>
      <c r="J766" s="219"/>
      <c r="L766" s="220"/>
    </row>
    <row r="767" spans="1:12" s="216" customFormat="1" x14ac:dyDescent="0.3">
      <c r="A767" s="214"/>
      <c r="B767" s="215"/>
      <c r="F767" s="217"/>
      <c r="I767" s="219"/>
      <c r="J767" s="219"/>
      <c r="L767" s="220"/>
    </row>
    <row r="768" spans="1:12" s="216" customFormat="1" x14ac:dyDescent="0.3">
      <c r="A768" s="214"/>
      <c r="B768" s="215"/>
      <c r="F768" s="217"/>
      <c r="I768" s="219"/>
      <c r="J768" s="219"/>
      <c r="L768" s="220"/>
    </row>
    <row r="769" spans="1:12" s="216" customFormat="1" x14ac:dyDescent="0.3">
      <c r="A769" s="214"/>
      <c r="B769" s="215"/>
      <c r="F769" s="217"/>
      <c r="I769" s="219"/>
      <c r="J769" s="219"/>
      <c r="L769" s="220"/>
    </row>
    <row r="770" spans="1:12" s="216" customFormat="1" x14ac:dyDescent="0.3">
      <c r="A770" s="214"/>
      <c r="B770" s="215"/>
      <c r="F770" s="217"/>
      <c r="I770" s="219"/>
      <c r="J770" s="219"/>
      <c r="L770" s="220"/>
    </row>
    <row r="771" spans="1:12" s="216" customFormat="1" x14ac:dyDescent="0.3">
      <c r="A771" s="214"/>
      <c r="B771" s="215"/>
      <c r="F771" s="217"/>
      <c r="I771" s="219"/>
      <c r="J771" s="219"/>
      <c r="L771" s="220"/>
    </row>
    <row r="772" spans="1:12" s="216" customFormat="1" x14ac:dyDescent="0.3">
      <c r="A772" s="214"/>
      <c r="B772" s="215"/>
      <c r="F772" s="217"/>
      <c r="I772" s="219"/>
      <c r="J772" s="219"/>
      <c r="L772" s="220"/>
    </row>
    <row r="773" spans="1:12" s="216" customFormat="1" x14ac:dyDescent="0.3">
      <c r="A773" s="214"/>
      <c r="B773" s="215"/>
      <c r="F773" s="217"/>
      <c r="I773" s="219"/>
      <c r="J773" s="219"/>
      <c r="L773" s="220"/>
    </row>
    <row r="774" spans="1:12" s="216" customFormat="1" x14ac:dyDescent="0.3">
      <c r="A774" s="214"/>
      <c r="B774" s="215"/>
      <c r="F774" s="217"/>
      <c r="I774" s="219"/>
      <c r="J774" s="219"/>
      <c r="L774" s="220"/>
    </row>
    <row r="775" spans="1:12" s="216" customFormat="1" x14ac:dyDescent="0.3">
      <c r="A775" s="214"/>
      <c r="B775" s="215"/>
      <c r="F775" s="217"/>
      <c r="I775" s="219"/>
      <c r="J775" s="219"/>
      <c r="L775" s="220"/>
    </row>
    <row r="776" spans="1:12" s="216" customFormat="1" x14ac:dyDescent="0.3">
      <c r="A776" s="214"/>
      <c r="B776" s="215"/>
      <c r="F776" s="217"/>
      <c r="I776" s="219"/>
      <c r="J776" s="219"/>
      <c r="L776" s="220"/>
    </row>
    <row r="777" spans="1:12" s="216" customFormat="1" x14ac:dyDescent="0.3">
      <c r="A777" s="214"/>
      <c r="B777" s="215"/>
      <c r="F777" s="217"/>
      <c r="I777" s="219"/>
      <c r="J777" s="219"/>
      <c r="L777" s="220"/>
    </row>
    <row r="778" spans="1:12" s="216" customFormat="1" x14ac:dyDescent="0.3">
      <c r="A778" s="214"/>
      <c r="B778" s="215"/>
      <c r="F778" s="217"/>
      <c r="I778" s="219"/>
      <c r="J778" s="219"/>
      <c r="L778" s="220"/>
    </row>
    <row r="779" spans="1:12" s="216" customFormat="1" x14ac:dyDescent="0.3">
      <c r="A779" s="214"/>
      <c r="B779" s="215"/>
      <c r="F779" s="217"/>
      <c r="I779" s="219"/>
      <c r="J779" s="219"/>
      <c r="L779" s="220"/>
    </row>
    <row r="780" spans="1:12" s="216" customFormat="1" x14ac:dyDescent="0.3">
      <c r="A780" s="214"/>
      <c r="B780" s="215"/>
      <c r="F780" s="217"/>
      <c r="I780" s="219"/>
      <c r="J780" s="219"/>
      <c r="L780" s="220"/>
    </row>
    <row r="781" spans="1:12" s="216" customFormat="1" x14ac:dyDescent="0.3">
      <c r="A781" s="214"/>
      <c r="B781" s="215"/>
      <c r="F781" s="217"/>
      <c r="I781" s="219"/>
      <c r="J781" s="219"/>
      <c r="L781" s="220"/>
    </row>
    <row r="782" spans="1:12" s="216" customFormat="1" x14ac:dyDescent="0.3">
      <c r="A782" s="214"/>
      <c r="B782" s="215"/>
      <c r="F782" s="217"/>
      <c r="I782" s="219"/>
      <c r="J782" s="219"/>
      <c r="L782" s="220"/>
    </row>
    <row r="783" spans="1:12" s="216" customFormat="1" x14ac:dyDescent="0.3">
      <c r="A783" s="214"/>
      <c r="B783" s="215"/>
      <c r="F783" s="217"/>
      <c r="I783" s="219"/>
      <c r="J783" s="219"/>
      <c r="L783" s="220"/>
    </row>
    <row r="784" spans="1:12" s="216" customFormat="1" x14ac:dyDescent="0.3">
      <c r="A784" s="214"/>
      <c r="B784" s="215"/>
      <c r="F784" s="217"/>
      <c r="I784" s="219"/>
      <c r="J784" s="219"/>
      <c r="L784" s="220"/>
    </row>
    <row r="785" spans="1:12" s="216" customFormat="1" x14ac:dyDescent="0.3">
      <c r="A785" s="214"/>
      <c r="B785" s="215"/>
      <c r="F785" s="217"/>
      <c r="I785" s="219"/>
      <c r="J785" s="219"/>
      <c r="L785" s="220"/>
    </row>
    <row r="786" spans="1:12" s="216" customFormat="1" x14ac:dyDescent="0.3">
      <c r="A786" s="214"/>
      <c r="B786" s="215"/>
      <c r="F786" s="217"/>
      <c r="I786" s="219"/>
      <c r="J786" s="219"/>
      <c r="L786" s="220"/>
    </row>
    <row r="787" spans="1:12" s="216" customFormat="1" x14ac:dyDescent="0.3">
      <c r="A787" s="214"/>
      <c r="B787" s="215"/>
      <c r="F787" s="217"/>
      <c r="I787" s="219"/>
      <c r="J787" s="219"/>
      <c r="L787" s="220"/>
    </row>
    <row r="788" spans="1:12" s="216" customFormat="1" x14ac:dyDescent="0.3">
      <c r="A788" s="214"/>
      <c r="B788" s="215"/>
      <c r="F788" s="217"/>
      <c r="I788" s="219"/>
      <c r="J788" s="219"/>
      <c r="L788" s="220"/>
    </row>
    <row r="789" spans="1:12" s="216" customFormat="1" x14ac:dyDescent="0.3">
      <c r="A789" s="214"/>
      <c r="B789" s="215"/>
      <c r="F789" s="217"/>
      <c r="I789" s="219"/>
      <c r="J789" s="219"/>
      <c r="L789" s="220"/>
    </row>
    <row r="790" spans="1:12" s="216" customFormat="1" x14ac:dyDescent="0.3">
      <c r="A790" s="214"/>
      <c r="B790" s="215"/>
      <c r="F790" s="217"/>
      <c r="I790" s="219"/>
      <c r="J790" s="219"/>
      <c r="L790" s="220"/>
    </row>
    <row r="791" spans="1:12" s="216" customFormat="1" x14ac:dyDescent="0.3">
      <c r="A791" s="214"/>
      <c r="B791" s="215"/>
      <c r="F791" s="217"/>
      <c r="I791" s="219"/>
      <c r="J791" s="219"/>
      <c r="L791" s="220"/>
    </row>
    <row r="792" spans="1:12" s="216" customFormat="1" x14ac:dyDescent="0.3">
      <c r="A792" s="214"/>
      <c r="B792" s="215"/>
      <c r="F792" s="217"/>
      <c r="I792" s="219"/>
      <c r="J792" s="219"/>
      <c r="L792" s="220"/>
    </row>
    <row r="793" spans="1:12" s="216" customFormat="1" x14ac:dyDescent="0.3">
      <c r="A793" s="214"/>
      <c r="B793" s="215"/>
      <c r="F793" s="217"/>
      <c r="I793" s="219"/>
      <c r="J793" s="219"/>
      <c r="L793" s="220"/>
    </row>
    <row r="794" spans="1:12" s="216" customFormat="1" x14ac:dyDescent="0.3">
      <c r="A794" s="214"/>
      <c r="B794" s="215"/>
      <c r="F794" s="217"/>
      <c r="I794" s="219"/>
      <c r="J794" s="219"/>
      <c r="L794" s="220"/>
    </row>
    <row r="795" spans="1:12" s="216" customFormat="1" x14ac:dyDescent="0.3">
      <c r="A795" s="214"/>
      <c r="B795" s="215"/>
      <c r="F795" s="217"/>
      <c r="I795" s="219"/>
      <c r="J795" s="219"/>
      <c r="L795" s="220"/>
    </row>
    <row r="796" spans="1:12" s="216" customFormat="1" x14ac:dyDescent="0.3">
      <c r="A796" s="214"/>
      <c r="B796" s="215"/>
      <c r="F796" s="217"/>
      <c r="I796" s="219"/>
      <c r="J796" s="219"/>
      <c r="L796" s="220"/>
    </row>
    <row r="797" spans="1:12" s="216" customFormat="1" x14ac:dyDescent="0.3">
      <c r="A797" s="214"/>
      <c r="B797" s="215"/>
      <c r="F797" s="217"/>
      <c r="I797" s="219"/>
      <c r="J797" s="219"/>
      <c r="L797" s="220"/>
    </row>
    <row r="798" spans="1:12" s="216" customFormat="1" x14ac:dyDescent="0.3">
      <c r="A798" s="214"/>
      <c r="B798" s="215"/>
      <c r="F798" s="217"/>
      <c r="I798" s="219"/>
      <c r="J798" s="219"/>
      <c r="L798" s="220"/>
    </row>
    <row r="799" spans="1:12" s="216" customFormat="1" x14ac:dyDescent="0.3">
      <c r="A799" s="214"/>
      <c r="B799" s="215"/>
      <c r="F799" s="217"/>
      <c r="I799" s="219"/>
      <c r="J799" s="219"/>
      <c r="L799" s="220"/>
    </row>
    <row r="800" spans="1:12" s="216" customFormat="1" x14ac:dyDescent="0.3">
      <c r="A800" s="214"/>
      <c r="B800" s="215"/>
      <c r="F800" s="217"/>
      <c r="I800" s="219"/>
      <c r="J800" s="219"/>
      <c r="L800" s="220"/>
    </row>
    <row r="801" spans="1:12" s="216" customFormat="1" x14ac:dyDescent="0.3">
      <c r="A801" s="214"/>
      <c r="B801" s="215"/>
      <c r="F801" s="217"/>
      <c r="I801" s="219"/>
      <c r="J801" s="219"/>
      <c r="L801" s="220"/>
    </row>
    <row r="802" spans="1:12" s="216" customFormat="1" x14ac:dyDescent="0.3">
      <c r="A802" s="214"/>
      <c r="B802" s="215"/>
      <c r="F802" s="217"/>
      <c r="I802" s="219"/>
      <c r="J802" s="219"/>
      <c r="L802" s="220"/>
    </row>
    <row r="803" spans="1:12" s="216" customFormat="1" x14ac:dyDescent="0.3">
      <c r="A803" s="214"/>
      <c r="B803" s="215"/>
      <c r="F803" s="217"/>
      <c r="I803" s="219"/>
      <c r="J803" s="219"/>
      <c r="L803" s="220"/>
    </row>
    <row r="804" spans="1:12" s="216" customFormat="1" x14ac:dyDescent="0.3">
      <c r="A804" s="214"/>
      <c r="B804" s="215"/>
      <c r="F804" s="217"/>
      <c r="I804" s="219"/>
      <c r="J804" s="219"/>
      <c r="L804" s="220"/>
    </row>
    <row r="805" spans="1:12" s="216" customFormat="1" x14ac:dyDescent="0.3">
      <c r="A805" s="214"/>
      <c r="B805" s="215"/>
      <c r="F805" s="217"/>
      <c r="I805" s="219"/>
      <c r="J805" s="219"/>
      <c r="L805" s="220"/>
    </row>
    <row r="806" spans="1:12" s="216" customFormat="1" x14ac:dyDescent="0.3">
      <c r="A806" s="214"/>
      <c r="B806" s="215"/>
      <c r="F806" s="217"/>
      <c r="I806" s="219"/>
      <c r="J806" s="219"/>
      <c r="L806" s="220"/>
    </row>
    <row r="807" spans="1:12" s="216" customFormat="1" x14ac:dyDescent="0.3">
      <c r="A807" s="214"/>
      <c r="B807" s="215"/>
      <c r="F807" s="217"/>
      <c r="I807" s="219"/>
      <c r="J807" s="219"/>
      <c r="L807" s="220"/>
    </row>
    <row r="808" spans="1:12" s="216" customFormat="1" x14ac:dyDescent="0.3">
      <c r="A808" s="214"/>
      <c r="B808" s="215"/>
      <c r="F808" s="217"/>
      <c r="I808" s="219"/>
      <c r="J808" s="219"/>
      <c r="L808" s="220"/>
    </row>
    <row r="809" spans="1:12" s="216" customFormat="1" x14ac:dyDescent="0.3">
      <c r="A809" s="214"/>
      <c r="B809" s="215"/>
      <c r="F809" s="217"/>
      <c r="I809" s="219"/>
      <c r="J809" s="219"/>
      <c r="L809" s="220"/>
    </row>
    <row r="810" spans="1:12" s="216" customFormat="1" x14ac:dyDescent="0.3">
      <c r="A810" s="214"/>
      <c r="B810" s="215"/>
      <c r="F810" s="217"/>
      <c r="I810" s="219"/>
      <c r="J810" s="219"/>
      <c r="L810" s="220"/>
    </row>
    <row r="811" spans="1:12" s="216" customFormat="1" x14ac:dyDescent="0.3">
      <c r="A811" s="214"/>
      <c r="B811" s="215"/>
      <c r="F811" s="217"/>
      <c r="I811" s="219"/>
      <c r="J811" s="219"/>
      <c r="L811" s="220"/>
    </row>
    <row r="812" spans="1:12" s="216" customFormat="1" x14ac:dyDescent="0.3">
      <c r="A812" s="214"/>
      <c r="B812" s="215"/>
      <c r="F812" s="217"/>
      <c r="I812" s="219"/>
      <c r="J812" s="219"/>
      <c r="L812" s="220"/>
    </row>
    <row r="813" spans="1:12" s="216" customFormat="1" x14ac:dyDescent="0.3">
      <c r="A813" s="214"/>
      <c r="B813" s="215"/>
      <c r="F813" s="217"/>
      <c r="I813" s="219"/>
      <c r="J813" s="219"/>
      <c r="L813" s="220"/>
    </row>
    <row r="814" spans="1:12" s="216" customFormat="1" x14ac:dyDescent="0.3">
      <c r="A814" s="214"/>
      <c r="B814" s="215"/>
      <c r="F814" s="217"/>
      <c r="I814" s="219"/>
      <c r="J814" s="219"/>
      <c r="L814" s="220"/>
    </row>
    <row r="815" spans="1:12" s="216" customFormat="1" x14ac:dyDescent="0.3">
      <c r="A815" s="214"/>
      <c r="B815" s="215"/>
      <c r="F815" s="217"/>
      <c r="I815" s="219"/>
      <c r="J815" s="219"/>
      <c r="L815" s="220"/>
    </row>
    <row r="816" spans="1:12" s="216" customFormat="1" x14ac:dyDescent="0.3">
      <c r="A816" s="214"/>
      <c r="B816" s="215"/>
      <c r="F816" s="217"/>
      <c r="I816" s="219"/>
      <c r="J816" s="219"/>
      <c r="L816" s="220"/>
    </row>
    <row r="817" spans="1:12" s="216" customFormat="1" x14ac:dyDescent="0.3">
      <c r="A817" s="214"/>
      <c r="B817" s="215"/>
      <c r="F817" s="217"/>
      <c r="I817" s="219"/>
      <c r="J817" s="219"/>
      <c r="L817" s="220"/>
    </row>
    <row r="818" spans="1:12" s="216" customFormat="1" x14ac:dyDescent="0.3">
      <c r="A818" s="214"/>
      <c r="B818" s="215"/>
      <c r="F818" s="217"/>
      <c r="I818" s="219"/>
      <c r="J818" s="219"/>
      <c r="L818" s="220"/>
    </row>
    <row r="819" spans="1:12" s="216" customFormat="1" x14ac:dyDescent="0.3">
      <c r="A819" s="214"/>
      <c r="B819" s="215"/>
      <c r="F819" s="217"/>
      <c r="I819" s="219"/>
      <c r="J819" s="219"/>
      <c r="L819" s="220"/>
    </row>
    <row r="820" spans="1:12" s="216" customFormat="1" x14ac:dyDescent="0.3">
      <c r="A820" s="214"/>
      <c r="B820" s="215"/>
      <c r="F820" s="217"/>
      <c r="I820" s="219"/>
      <c r="J820" s="219"/>
      <c r="L820" s="220"/>
    </row>
    <row r="821" spans="1:12" s="216" customFormat="1" x14ac:dyDescent="0.3">
      <c r="A821" s="214"/>
      <c r="B821" s="215"/>
      <c r="F821" s="217"/>
      <c r="I821" s="219"/>
      <c r="J821" s="219"/>
      <c r="L821" s="220"/>
    </row>
    <row r="822" spans="1:12" s="216" customFormat="1" x14ac:dyDescent="0.3">
      <c r="A822" s="214"/>
      <c r="B822" s="215"/>
      <c r="F822" s="217"/>
      <c r="I822" s="219"/>
      <c r="J822" s="219"/>
      <c r="L822" s="220"/>
    </row>
    <row r="823" spans="1:12" s="216" customFormat="1" x14ac:dyDescent="0.3">
      <c r="A823" s="214"/>
      <c r="B823" s="215"/>
      <c r="F823" s="217"/>
      <c r="I823" s="219"/>
      <c r="J823" s="219"/>
      <c r="L823" s="220"/>
    </row>
    <row r="824" spans="1:12" s="216" customFormat="1" x14ac:dyDescent="0.3">
      <c r="A824" s="214"/>
      <c r="B824" s="215"/>
      <c r="F824" s="217"/>
      <c r="I824" s="219"/>
      <c r="J824" s="219"/>
      <c r="L824" s="220"/>
    </row>
    <row r="825" spans="1:12" s="216" customFormat="1" x14ac:dyDescent="0.3">
      <c r="A825" s="214"/>
      <c r="B825" s="215"/>
      <c r="F825" s="217"/>
      <c r="I825" s="219"/>
      <c r="J825" s="219"/>
      <c r="L825" s="220"/>
    </row>
    <row r="826" spans="1:12" s="216" customFormat="1" x14ac:dyDescent="0.3">
      <c r="A826" s="214"/>
      <c r="B826" s="215"/>
      <c r="F826" s="217"/>
      <c r="I826" s="219"/>
      <c r="J826" s="219"/>
      <c r="L826" s="220"/>
    </row>
    <row r="827" spans="1:12" s="216" customFormat="1" x14ac:dyDescent="0.3">
      <c r="A827" s="214"/>
      <c r="B827" s="215"/>
      <c r="F827" s="217"/>
      <c r="I827" s="219"/>
      <c r="J827" s="219"/>
      <c r="L827" s="220"/>
    </row>
    <row r="828" spans="1:12" s="216" customFormat="1" x14ac:dyDescent="0.3">
      <c r="A828" s="214"/>
      <c r="B828" s="215"/>
      <c r="F828" s="217"/>
      <c r="I828" s="219"/>
      <c r="J828" s="219"/>
      <c r="L828" s="220"/>
    </row>
    <row r="829" spans="1:12" s="216" customFormat="1" x14ac:dyDescent="0.3">
      <c r="A829" s="214"/>
      <c r="B829" s="215"/>
      <c r="F829" s="217"/>
      <c r="I829" s="219"/>
      <c r="J829" s="219"/>
      <c r="L829" s="220"/>
    </row>
    <row r="830" spans="1:12" s="216" customFormat="1" x14ac:dyDescent="0.3">
      <c r="A830" s="214"/>
      <c r="B830" s="215"/>
      <c r="F830" s="217"/>
      <c r="I830" s="219"/>
      <c r="J830" s="219"/>
      <c r="L830" s="220"/>
    </row>
    <row r="831" spans="1:12" s="216" customFormat="1" x14ac:dyDescent="0.3">
      <c r="A831" s="214"/>
      <c r="B831" s="215"/>
      <c r="F831" s="217"/>
      <c r="I831" s="219"/>
      <c r="J831" s="219"/>
      <c r="L831" s="220"/>
    </row>
    <row r="832" spans="1:12" s="216" customFormat="1" x14ac:dyDescent="0.3">
      <c r="A832" s="214"/>
      <c r="B832" s="215"/>
      <c r="F832" s="217"/>
      <c r="I832" s="219"/>
      <c r="J832" s="219"/>
      <c r="L832" s="220"/>
    </row>
    <row r="833" spans="1:12" s="216" customFormat="1" x14ac:dyDescent="0.3">
      <c r="A833" s="214"/>
      <c r="B833" s="215"/>
      <c r="F833" s="217"/>
      <c r="I833" s="219"/>
      <c r="J833" s="219"/>
      <c r="L833" s="220"/>
    </row>
    <row r="834" spans="1:12" s="216" customFormat="1" x14ac:dyDescent="0.3">
      <c r="A834" s="214"/>
      <c r="B834" s="215"/>
      <c r="F834" s="217"/>
      <c r="I834" s="219"/>
      <c r="J834" s="219"/>
      <c r="L834" s="220"/>
    </row>
    <row r="835" spans="1:12" s="216" customFormat="1" x14ac:dyDescent="0.3">
      <c r="A835" s="214"/>
      <c r="B835" s="215"/>
      <c r="F835" s="217"/>
      <c r="I835" s="219"/>
      <c r="J835" s="219"/>
      <c r="L835" s="220"/>
    </row>
    <row r="836" spans="1:12" s="216" customFormat="1" x14ac:dyDescent="0.3">
      <c r="A836" s="214"/>
      <c r="B836" s="215"/>
      <c r="F836" s="217"/>
      <c r="I836" s="219"/>
      <c r="J836" s="219"/>
      <c r="L836" s="220"/>
    </row>
    <row r="837" spans="1:12" s="216" customFormat="1" x14ac:dyDescent="0.3">
      <c r="A837" s="214"/>
      <c r="B837" s="215"/>
      <c r="F837" s="217"/>
      <c r="I837" s="219"/>
      <c r="J837" s="219"/>
      <c r="L837" s="220"/>
    </row>
    <row r="838" spans="1:12" s="216" customFormat="1" x14ac:dyDescent="0.3">
      <c r="A838" s="214"/>
      <c r="B838" s="215"/>
      <c r="F838" s="217"/>
      <c r="I838" s="219"/>
      <c r="J838" s="219"/>
      <c r="L838" s="220"/>
    </row>
    <row r="839" spans="1:12" s="216" customFormat="1" x14ac:dyDescent="0.3">
      <c r="A839" s="214"/>
      <c r="B839" s="215"/>
      <c r="F839" s="217"/>
      <c r="I839" s="219"/>
      <c r="J839" s="219"/>
      <c r="L839" s="220"/>
    </row>
    <row r="840" spans="1:12" s="216" customFormat="1" x14ac:dyDescent="0.3">
      <c r="A840" s="214"/>
      <c r="B840" s="215"/>
      <c r="F840" s="217"/>
      <c r="I840" s="219"/>
      <c r="J840" s="219"/>
      <c r="L840" s="220"/>
    </row>
    <row r="841" spans="1:12" s="216" customFormat="1" x14ac:dyDescent="0.3">
      <c r="A841" s="214"/>
      <c r="B841" s="215"/>
      <c r="F841" s="217"/>
      <c r="I841" s="219"/>
      <c r="J841" s="219"/>
      <c r="L841" s="220"/>
    </row>
    <row r="842" spans="1:12" s="216" customFormat="1" x14ac:dyDescent="0.3">
      <c r="A842" s="214"/>
      <c r="B842" s="215"/>
      <c r="F842" s="217"/>
      <c r="I842" s="219"/>
      <c r="J842" s="219"/>
      <c r="L842" s="220"/>
    </row>
    <row r="843" spans="1:12" s="216" customFormat="1" x14ac:dyDescent="0.3">
      <c r="A843" s="214"/>
      <c r="B843" s="215"/>
      <c r="F843" s="217"/>
      <c r="I843" s="219"/>
      <c r="J843" s="219"/>
      <c r="L843" s="220"/>
    </row>
    <row r="844" spans="1:12" s="216" customFormat="1" x14ac:dyDescent="0.3">
      <c r="A844" s="214"/>
      <c r="B844" s="215"/>
      <c r="F844" s="217"/>
      <c r="I844" s="219"/>
      <c r="J844" s="219"/>
      <c r="L844" s="220"/>
    </row>
    <row r="845" spans="1:12" s="216" customFormat="1" x14ac:dyDescent="0.3">
      <c r="A845" s="214"/>
      <c r="B845" s="215"/>
      <c r="F845" s="217"/>
      <c r="I845" s="219"/>
      <c r="J845" s="219"/>
      <c r="L845" s="220"/>
    </row>
    <row r="846" spans="1:12" s="216" customFormat="1" x14ac:dyDescent="0.3">
      <c r="A846" s="214"/>
      <c r="B846" s="215"/>
      <c r="F846" s="217"/>
      <c r="I846" s="219"/>
      <c r="J846" s="219"/>
      <c r="L846" s="220"/>
    </row>
    <row r="847" spans="1:12" s="216" customFormat="1" x14ac:dyDescent="0.3">
      <c r="A847" s="214"/>
      <c r="B847" s="215"/>
      <c r="F847" s="217"/>
      <c r="I847" s="219"/>
      <c r="J847" s="219"/>
      <c r="L847" s="220"/>
    </row>
    <row r="848" spans="1:12" s="216" customFormat="1" x14ac:dyDescent="0.3">
      <c r="A848" s="214"/>
      <c r="B848" s="215"/>
      <c r="F848" s="217"/>
      <c r="I848" s="219"/>
      <c r="J848" s="219"/>
      <c r="L848" s="220"/>
    </row>
    <row r="849" spans="1:12" s="216" customFormat="1" x14ac:dyDescent="0.3">
      <c r="A849" s="214"/>
      <c r="B849" s="215"/>
      <c r="F849" s="217"/>
      <c r="I849" s="219"/>
      <c r="J849" s="219"/>
      <c r="L849" s="220"/>
    </row>
    <row r="850" spans="1:12" s="216" customFormat="1" x14ac:dyDescent="0.3">
      <c r="A850" s="214"/>
      <c r="B850" s="215"/>
      <c r="F850" s="217"/>
      <c r="I850" s="219"/>
      <c r="J850" s="219"/>
      <c r="L850" s="220"/>
    </row>
    <row r="851" spans="1:12" s="216" customFormat="1" x14ac:dyDescent="0.3">
      <c r="A851" s="214"/>
      <c r="B851" s="215"/>
      <c r="F851" s="217"/>
      <c r="I851" s="219"/>
      <c r="J851" s="219"/>
      <c r="L851" s="220"/>
    </row>
    <row r="852" spans="1:12" s="216" customFormat="1" x14ac:dyDescent="0.3">
      <c r="A852" s="214"/>
      <c r="B852" s="215"/>
      <c r="F852" s="217"/>
      <c r="I852" s="219"/>
      <c r="J852" s="219"/>
      <c r="L852" s="220"/>
    </row>
    <row r="853" spans="1:12" s="216" customFormat="1" x14ac:dyDescent="0.3">
      <c r="A853" s="214"/>
      <c r="B853" s="215"/>
      <c r="F853" s="217"/>
      <c r="I853" s="219"/>
      <c r="J853" s="219"/>
      <c r="L853" s="220"/>
    </row>
    <row r="854" spans="1:12" s="216" customFormat="1" x14ac:dyDescent="0.3">
      <c r="A854" s="214"/>
      <c r="B854" s="215"/>
      <c r="F854" s="217"/>
      <c r="I854" s="219"/>
      <c r="J854" s="219"/>
      <c r="L854" s="220"/>
    </row>
    <row r="855" spans="1:12" s="216" customFormat="1" x14ac:dyDescent="0.3">
      <c r="A855" s="214"/>
      <c r="B855" s="215"/>
      <c r="F855" s="217"/>
      <c r="I855" s="219"/>
      <c r="J855" s="219"/>
      <c r="L855" s="220"/>
    </row>
    <row r="856" spans="1:12" s="216" customFormat="1" x14ac:dyDescent="0.3">
      <c r="A856" s="214"/>
      <c r="B856" s="215"/>
      <c r="F856" s="217"/>
      <c r="I856" s="219"/>
      <c r="J856" s="219"/>
      <c r="L856" s="220"/>
    </row>
    <row r="857" spans="1:12" s="216" customFormat="1" x14ac:dyDescent="0.3">
      <c r="A857" s="214"/>
      <c r="B857" s="215"/>
      <c r="F857" s="217"/>
      <c r="I857" s="219"/>
      <c r="J857" s="219"/>
      <c r="L857" s="220"/>
    </row>
    <row r="858" spans="1:12" s="216" customFormat="1" x14ac:dyDescent="0.3">
      <c r="A858" s="214"/>
      <c r="B858" s="215"/>
      <c r="F858" s="217"/>
      <c r="I858" s="219"/>
      <c r="J858" s="219"/>
      <c r="L858" s="220"/>
    </row>
    <row r="859" spans="1:12" s="216" customFormat="1" x14ac:dyDescent="0.3">
      <c r="A859" s="214"/>
      <c r="B859" s="215"/>
      <c r="F859" s="217"/>
      <c r="I859" s="219"/>
      <c r="J859" s="219"/>
      <c r="L859" s="220"/>
    </row>
    <row r="860" spans="1:12" s="216" customFormat="1" x14ac:dyDescent="0.3">
      <c r="A860" s="214"/>
      <c r="B860" s="215"/>
      <c r="F860" s="217"/>
      <c r="I860" s="219"/>
      <c r="J860" s="219"/>
      <c r="L860" s="220"/>
    </row>
    <row r="861" spans="1:12" s="216" customFormat="1" x14ac:dyDescent="0.3">
      <c r="A861" s="214"/>
      <c r="B861" s="215"/>
      <c r="F861" s="217"/>
      <c r="I861" s="219"/>
      <c r="J861" s="219"/>
      <c r="L861" s="220"/>
    </row>
    <row r="862" spans="1:12" s="216" customFormat="1" x14ac:dyDescent="0.3">
      <c r="A862" s="214"/>
      <c r="B862" s="215"/>
      <c r="F862" s="217"/>
      <c r="I862" s="219"/>
      <c r="J862" s="219"/>
      <c r="L862" s="220"/>
    </row>
    <row r="863" spans="1:12" s="216" customFormat="1" x14ac:dyDescent="0.3">
      <c r="A863" s="214"/>
      <c r="B863" s="215"/>
      <c r="F863" s="217"/>
      <c r="I863" s="219"/>
      <c r="J863" s="219"/>
      <c r="L863" s="220"/>
    </row>
    <row r="864" spans="1:12" s="216" customFormat="1" x14ac:dyDescent="0.3">
      <c r="A864" s="214"/>
      <c r="B864" s="215"/>
      <c r="F864" s="217"/>
      <c r="I864" s="219"/>
      <c r="J864" s="219"/>
      <c r="L864" s="220"/>
    </row>
    <row r="865" spans="1:12" s="216" customFormat="1" x14ac:dyDescent="0.3">
      <c r="A865" s="214"/>
      <c r="B865" s="215"/>
      <c r="F865" s="217"/>
      <c r="I865" s="219"/>
      <c r="J865" s="219"/>
      <c r="L865" s="220"/>
    </row>
    <row r="866" spans="1:12" s="216" customFormat="1" x14ac:dyDescent="0.3">
      <c r="A866" s="214"/>
      <c r="B866" s="215"/>
      <c r="F866" s="217"/>
      <c r="I866" s="219"/>
      <c r="J866" s="219"/>
      <c r="L866" s="220"/>
    </row>
    <row r="867" spans="1:12" s="216" customFormat="1" x14ac:dyDescent="0.3">
      <c r="A867" s="214"/>
      <c r="B867" s="215"/>
      <c r="F867" s="217"/>
      <c r="I867" s="219"/>
      <c r="J867" s="219"/>
      <c r="L867" s="220"/>
    </row>
    <row r="868" spans="1:12" s="216" customFormat="1" x14ac:dyDescent="0.3">
      <c r="A868" s="214"/>
      <c r="B868" s="215"/>
      <c r="F868" s="217"/>
      <c r="I868" s="219"/>
      <c r="J868" s="219"/>
      <c r="L868" s="220"/>
    </row>
    <row r="869" spans="1:12" s="216" customFormat="1" x14ac:dyDescent="0.3">
      <c r="A869" s="214"/>
      <c r="B869" s="215"/>
      <c r="F869" s="217"/>
      <c r="I869" s="219"/>
      <c r="J869" s="219"/>
      <c r="L869" s="220"/>
    </row>
    <row r="870" spans="1:12" s="216" customFormat="1" x14ac:dyDescent="0.3">
      <c r="A870" s="214"/>
      <c r="B870" s="215"/>
      <c r="F870" s="217"/>
      <c r="I870" s="219"/>
      <c r="J870" s="219"/>
      <c r="L870" s="220"/>
    </row>
    <row r="871" spans="1:12" s="216" customFormat="1" x14ac:dyDescent="0.3">
      <c r="A871" s="214"/>
      <c r="B871" s="215"/>
      <c r="F871" s="217"/>
      <c r="I871" s="219"/>
      <c r="J871" s="219"/>
      <c r="L871" s="220"/>
    </row>
    <row r="872" spans="1:12" s="216" customFormat="1" x14ac:dyDescent="0.3">
      <c r="A872" s="214"/>
      <c r="B872" s="215"/>
      <c r="F872" s="217"/>
      <c r="I872" s="219"/>
      <c r="J872" s="219"/>
      <c r="L872" s="220"/>
    </row>
    <row r="873" spans="1:12" s="216" customFormat="1" x14ac:dyDescent="0.3">
      <c r="A873" s="214"/>
      <c r="B873" s="215"/>
      <c r="F873" s="217"/>
      <c r="I873" s="219"/>
      <c r="J873" s="219"/>
      <c r="L873" s="220"/>
    </row>
    <row r="874" spans="1:12" s="216" customFormat="1" x14ac:dyDescent="0.3">
      <c r="A874" s="214"/>
      <c r="B874" s="215"/>
      <c r="F874" s="217"/>
      <c r="I874" s="219"/>
      <c r="J874" s="219"/>
      <c r="L874" s="220"/>
    </row>
    <row r="875" spans="1:12" s="216" customFormat="1" x14ac:dyDescent="0.3">
      <c r="A875" s="214"/>
      <c r="B875" s="215"/>
      <c r="F875" s="217"/>
      <c r="I875" s="219"/>
      <c r="J875" s="219"/>
      <c r="L875" s="220"/>
    </row>
    <row r="876" spans="1:12" s="216" customFormat="1" x14ac:dyDescent="0.3">
      <c r="A876" s="214"/>
      <c r="B876" s="215"/>
      <c r="F876" s="217"/>
      <c r="I876" s="219"/>
      <c r="J876" s="219"/>
      <c r="L876" s="220"/>
    </row>
    <row r="877" spans="1:12" s="216" customFormat="1" x14ac:dyDescent="0.3">
      <c r="A877" s="214"/>
      <c r="B877" s="215"/>
      <c r="F877" s="217"/>
      <c r="I877" s="219"/>
      <c r="J877" s="219"/>
      <c r="L877" s="220"/>
    </row>
    <row r="878" spans="1:12" s="216" customFormat="1" x14ac:dyDescent="0.3">
      <c r="A878" s="214"/>
      <c r="B878" s="215"/>
      <c r="F878" s="217"/>
      <c r="I878" s="219"/>
      <c r="J878" s="219"/>
      <c r="L878" s="220"/>
    </row>
    <row r="879" spans="1:12" s="216" customFormat="1" x14ac:dyDescent="0.3">
      <c r="A879" s="214"/>
      <c r="B879" s="215"/>
      <c r="F879" s="217"/>
      <c r="I879" s="219"/>
      <c r="J879" s="219"/>
      <c r="L879" s="220"/>
    </row>
    <row r="880" spans="1:12" s="216" customFormat="1" x14ac:dyDescent="0.3">
      <c r="A880" s="214"/>
      <c r="B880" s="215"/>
      <c r="F880" s="217"/>
      <c r="I880" s="219"/>
      <c r="J880" s="219"/>
      <c r="L880" s="220"/>
    </row>
    <row r="881" spans="1:12" s="216" customFormat="1" x14ac:dyDescent="0.3">
      <c r="A881" s="214"/>
      <c r="B881" s="215"/>
      <c r="F881" s="217"/>
      <c r="I881" s="219"/>
      <c r="J881" s="219"/>
      <c r="L881" s="220"/>
    </row>
    <row r="882" spans="1:12" s="216" customFormat="1" x14ac:dyDescent="0.3">
      <c r="A882" s="214"/>
      <c r="B882" s="215"/>
      <c r="F882" s="217"/>
      <c r="I882" s="219"/>
      <c r="J882" s="219"/>
      <c r="L882" s="220"/>
    </row>
    <row r="883" spans="1:12" s="216" customFormat="1" x14ac:dyDescent="0.3">
      <c r="A883" s="214"/>
      <c r="B883" s="215"/>
      <c r="F883" s="217"/>
      <c r="I883" s="219"/>
      <c r="J883" s="219"/>
      <c r="L883" s="220"/>
    </row>
    <row r="884" spans="1:12" s="216" customFormat="1" x14ac:dyDescent="0.3">
      <c r="A884" s="214"/>
      <c r="B884" s="215"/>
      <c r="F884" s="217"/>
      <c r="I884" s="219"/>
      <c r="J884" s="219"/>
      <c r="L884" s="220"/>
    </row>
    <row r="885" spans="1:12" s="216" customFormat="1" x14ac:dyDescent="0.3">
      <c r="A885" s="214"/>
      <c r="B885" s="215"/>
      <c r="F885" s="217"/>
      <c r="I885" s="219"/>
      <c r="J885" s="219"/>
      <c r="L885" s="220"/>
    </row>
    <row r="886" spans="1:12" s="216" customFormat="1" x14ac:dyDescent="0.3">
      <c r="A886" s="214"/>
      <c r="B886" s="215"/>
      <c r="F886" s="217"/>
      <c r="I886" s="219"/>
      <c r="J886" s="219"/>
      <c r="L886" s="220"/>
    </row>
    <row r="887" spans="1:12" s="216" customFormat="1" x14ac:dyDescent="0.3">
      <c r="A887" s="214"/>
      <c r="B887" s="215"/>
      <c r="F887" s="217"/>
      <c r="I887" s="219"/>
      <c r="J887" s="219"/>
      <c r="L887" s="220"/>
    </row>
    <row r="888" spans="1:12" s="216" customFormat="1" x14ac:dyDescent="0.3">
      <c r="A888" s="214"/>
      <c r="B888" s="215"/>
      <c r="F888" s="217"/>
      <c r="I888" s="219"/>
      <c r="J888" s="219"/>
      <c r="L888" s="220"/>
    </row>
    <row r="889" spans="1:12" s="216" customFormat="1" x14ac:dyDescent="0.3">
      <c r="A889" s="214"/>
      <c r="B889" s="215"/>
      <c r="F889" s="217"/>
      <c r="I889" s="219"/>
      <c r="J889" s="219"/>
      <c r="L889" s="220"/>
    </row>
    <row r="890" spans="1:12" s="216" customFormat="1" x14ac:dyDescent="0.3">
      <c r="A890" s="214"/>
      <c r="B890" s="215"/>
      <c r="F890" s="217"/>
      <c r="I890" s="219"/>
      <c r="J890" s="219"/>
      <c r="L890" s="220"/>
    </row>
    <row r="891" spans="1:12" s="216" customFormat="1" x14ac:dyDescent="0.3">
      <c r="A891" s="214"/>
      <c r="B891" s="215"/>
      <c r="F891" s="217"/>
      <c r="I891" s="219"/>
      <c r="J891" s="219"/>
      <c r="L891" s="220"/>
    </row>
    <row r="892" spans="1:12" s="216" customFormat="1" x14ac:dyDescent="0.3">
      <c r="A892" s="214"/>
      <c r="B892" s="215"/>
      <c r="F892" s="217"/>
      <c r="I892" s="219"/>
      <c r="J892" s="219"/>
      <c r="L892" s="220"/>
    </row>
    <row r="893" spans="1:12" s="216" customFormat="1" x14ac:dyDescent="0.3">
      <c r="A893" s="214"/>
      <c r="B893" s="215"/>
      <c r="F893" s="217"/>
      <c r="I893" s="219"/>
      <c r="J893" s="219"/>
      <c r="L893" s="220"/>
    </row>
    <row r="894" spans="1:12" s="216" customFormat="1" x14ac:dyDescent="0.3">
      <c r="A894" s="214"/>
      <c r="B894" s="215"/>
      <c r="F894" s="217"/>
      <c r="I894" s="219"/>
      <c r="J894" s="219"/>
      <c r="L894" s="220"/>
    </row>
    <row r="895" spans="1:12" s="216" customFormat="1" x14ac:dyDescent="0.3">
      <c r="A895" s="214"/>
      <c r="B895" s="215"/>
      <c r="F895" s="217"/>
      <c r="I895" s="219"/>
      <c r="J895" s="219"/>
      <c r="L895" s="220"/>
    </row>
    <row r="896" spans="1:12" s="216" customFormat="1" x14ac:dyDescent="0.3">
      <c r="A896" s="214"/>
      <c r="B896" s="215"/>
      <c r="F896" s="217"/>
      <c r="I896" s="219"/>
      <c r="J896" s="219"/>
      <c r="L896" s="220"/>
    </row>
    <row r="897" spans="1:12" s="216" customFormat="1" x14ac:dyDescent="0.3">
      <c r="A897" s="214"/>
      <c r="B897" s="215"/>
      <c r="F897" s="217"/>
      <c r="I897" s="219"/>
      <c r="J897" s="219"/>
      <c r="L897" s="220"/>
    </row>
    <row r="898" spans="1:12" s="216" customFormat="1" x14ac:dyDescent="0.3">
      <c r="A898" s="214"/>
      <c r="B898" s="215"/>
      <c r="F898" s="217"/>
      <c r="I898" s="219"/>
      <c r="J898" s="219"/>
      <c r="L898" s="220"/>
    </row>
    <row r="899" spans="1:12" s="216" customFormat="1" x14ac:dyDescent="0.3">
      <c r="A899" s="214"/>
      <c r="B899" s="215"/>
      <c r="F899" s="217"/>
      <c r="I899" s="219"/>
      <c r="J899" s="219"/>
      <c r="L899" s="220"/>
    </row>
    <row r="900" spans="1:12" s="216" customFormat="1" x14ac:dyDescent="0.3">
      <c r="A900" s="214"/>
      <c r="B900" s="215"/>
      <c r="F900" s="217"/>
      <c r="I900" s="219"/>
      <c r="J900" s="219"/>
      <c r="L900" s="220"/>
    </row>
    <row r="901" spans="1:12" s="216" customFormat="1" x14ac:dyDescent="0.3">
      <c r="A901" s="214"/>
      <c r="B901" s="215"/>
      <c r="F901" s="217"/>
      <c r="I901" s="219"/>
      <c r="J901" s="219"/>
      <c r="L901" s="220"/>
    </row>
    <row r="902" spans="1:12" s="216" customFormat="1" x14ac:dyDescent="0.3">
      <c r="A902" s="214"/>
      <c r="B902" s="215"/>
      <c r="F902" s="217"/>
      <c r="I902" s="219"/>
      <c r="J902" s="219"/>
      <c r="L902" s="220"/>
    </row>
    <row r="903" spans="1:12" s="216" customFormat="1" x14ac:dyDescent="0.3">
      <c r="A903" s="214"/>
      <c r="B903" s="215"/>
      <c r="F903" s="217"/>
      <c r="I903" s="219"/>
      <c r="J903" s="219"/>
      <c r="L903" s="220"/>
    </row>
    <row r="904" spans="1:12" s="216" customFormat="1" x14ac:dyDescent="0.3">
      <c r="A904" s="214"/>
      <c r="B904" s="215"/>
      <c r="F904" s="217"/>
      <c r="I904" s="219"/>
      <c r="J904" s="219"/>
      <c r="L904" s="220"/>
    </row>
    <row r="905" spans="1:12" s="216" customFormat="1" x14ac:dyDescent="0.3">
      <c r="A905" s="214"/>
      <c r="B905" s="215"/>
      <c r="F905" s="217"/>
      <c r="I905" s="219"/>
      <c r="J905" s="219"/>
      <c r="L905" s="220"/>
    </row>
    <row r="906" spans="1:12" s="216" customFormat="1" x14ac:dyDescent="0.3">
      <c r="A906" s="214"/>
      <c r="B906" s="215"/>
      <c r="F906" s="217"/>
      <c r="I906" s="219"/>
      <c r="J906" s="219"/>
      <c r="L906" s="220"/>
    </row>
    <row r="907" spans="1:12" s="216" customFormat="1" x14ac:dyDescent="0.3">
      <c r="A907" s="214"/>
      <c r="B907" s="215"/>
      <c r="F907" s="217"/>
      <c r="I907" s="219"/>
      <c r="J907" s="219"/>
      <c r="L907" s="220"/>
    </row>
    <row r="908" spans="1:12" s="216" customFormat="1" x14ac:dyDescent="0.3">
      <c r="A908" s="214"/>
      <c r="B908" s="215"/>
      <c r="F908" s="217"/>
      <c r="I908" s="219"/>
      <c r="J908" s="219"/>
      <c r="L908" s="220"/>
    </row>
    <row r="909" spans="1:12" s="216" customFormat="1" x14ac:dyDescent="0.3">
      <c r="A909" s="214"/>
      <c r="B909" s="215"/>
      <c r="F909" s="217"/>
      <c r="I909" s="219"/>
      <c r="J909" s="219"/>
      <c r="L909" s="220"/>
    </row>
    <row r="910" spans="1:12" s="216" customFormat="1" x14ac:dyDescent="0.3">
      <c r="A910" s="214"/>
      <c r="B910" s="215"/>
      <c r="F910" s="217"/>
      <c r="I910" s="219"/>
      <c r="J910" s="219"/>
      <c r="L910" s="220"/>
    </row>
    <row r="911" spans="1:12" s="216" customFormat="1" x14ac:dyDescent="0.3">
      <c r="A911" s="214"/>
      <c r="B911" s="215"/>
      <c r="F911" s="217"/>
      <c r="I911" s="219"/>
      <c r="J911" s="219"/>
      <c r="L911" s="220"/>
    </row>
    <row r="912" spans="1:12" s="216" customFormat="1" x14ac:dyDescent="0.3">
      <c r="A912" s="214"/>
      <c r="B912" s="215"/>
      <c r="F912" s="217"/>
      <c r="I912" s="219"/>
      <c r="J912" s="219"/>
      <c r="L912" s="220"/>
    </row>
    <row r="913" spans="1:12" s="216" customFormat="1" x14ac:dyDescent="0.3">
      <c r="A913" s="214"/>
      <c r="B913" s="215"/>
      <c r="F913" s="217"/>
      <c r="I913" s="219"/>
      <c r="J913" s="219"/>
      <c r="L913" s="220"/>
    </row>
    <row r="914" spans="1:12" s="216" customFormat="1" x14ac:dyDescent="0.3">
      <c r="A914" s="214"/>
      <c r="B914" s="215"/>
      <c r="F914" s="217"/>
      <c r="I914" s="219"/>
      <c r="J914" s="219"/>
      <c r="L914" s="220"/>
    </row>
    <row r="915" spans="1:12" s="216" customFormat="1" x14ac:dyDescent="0.3">
      <c r="A915" s="214"/>
      <c r="B915" s="215"/>
      <c r="F915" s="217"/>
      <c r="I915" s="219"/>
      <c r="J915" s="219"/>
      <c r="L915" s="220"/>
    </row>
    <row r="916" spans="1:12" s="216" customFormat="1" x14ac:dyDescent="0.3">
      <c r="A916" s="214"/>
      <c r="B916" s="215"/>
      <c r="F916" s="217"/>
      <c r="I916" s="219"/>
      <c r="J916" s="219"/>
      <c r="L916" s="220"/>
    </row>
    <row r="917" spans="1:12" s="216" customFormat="1" x14ac:dyDescent="0.3">
      <c r="A917" s="214"/>
      <c r="B917" s="215"/>
      <c r="F917" s="217"/>
      <c r="I917" s="219"/>
      <c r="J917" s="219"/>
      <c r="L917" s="220"/>
    </row>
    <row r="918" spans="1:12" s="216" customFormat="1" x14ac:dyDescent="0.3">
      <c r="A918" s="214"/>
      <c r="B918" s="215"/>
      <c r="F918" s="217"/>
      <c r="I918" s="219"/>
      <c r="J918" s="219"/>
      <c r="L918" s="220"/>
    </row>
    <row r="919" spans="1:12" s="216" customFormat="1" x14ac:dyDescent="0.3">
      <c r="A919" s="214"/>
      <c r="B919" s="215"/>
      <c r="F919" s="217"/>
      <c r="I919" s="219"/>
      <c r="J919" s="219"/>
      <c r="L919" s="220"/>
    </row>
    <row r="920" spans="1:12" s="216" customFormat="1" x14ac:dyDescent="0.3">
      <c r="A920" s="214"/>
      <c r="B920" s="215"/>
      <c r="F920" s="217"/>
      <c r="I920" s="219"/>
      <c r="J920" s="219"/>
      <c r="L920" s="220"/>
    </row>
    <row r="921" spans="1:12" s="216" customFormat="1" x14ac:dyDescent="0.3">
      <c r="A921" s="214"/>
      <c r="B921" s="215"/>
      <c r="F921" s="217"/>
      <c r="I921" s="219"/>
      <c r="J921" s="219"/>
      <c r="L921" s="220"/>
    </row>
    <row r="922" spans="1:12" s="216" customFormat="1" x14ac:dyDescent="0.3">
      <c r="A922" s="214"/>
      <c r="B922" s="215"/>
      <c r="F922" s="217"/>
      <c r="I922" s="219"/>
      <c r="J922" s="219"/>
      <c r="L922" s="220"/>
    </row>
    <row r="923" spans="1:12" s="216" customFormat="1" x14ac:dyDescent="0.3">
      <c r="A923" s="214"/>
      <c r="B923" s="215"/>
      <c r="F923" s="217"/>
      <c r="I923" s="219"/>
      <c r="J923" s="219"/>
      <c r="L923" s="220"/>
    </row>
    <row r="924" spans="1:12" s="216" customFormat="1" x14ac:dyDescent="0.3">
      <c r="A924" s="214"/>
      <c r="B924" s="215"/>
      <c r="F924" s="217"/>
      <c r="I924" s="219"/>
      <c r="J924" s="219"/>
      <c r="L924" s="220"/>
    </row>
    <row r="925" spans="1:12" s="216" customFormat="1" x14ac:dyDescent="0.3">
      <c r="A925" s="214"/>
      <c r="B925" s="215"/>
      <c r="F925" s="217"/>
      <c r="I925" s="219"/>
      <c r="J925" s="219"/>
      <c r="L925" s="220"/>
    </row>
    <row r="926" spans="1:12" s="216" customFormat="1" x14ac:dyDescent="0.3">
      <c r="A926" s="214"/>
      <c r="B926" s="215"/>
      <c r="F926" s="217"/>
      <c r="I926" s="219"/>
      <c r="J926" s="219"/>
      <c r="L926" s="220"/>
    </row>
    <row r="927" spans="1:12" s="216" customFormat="1" x14ac:dyDescent="0.3">
      <c r="A927" s="214"/>
      <c r="B927" s="215"/>
      <c r="F927" s="217"/>
      <c r="I927" s="219"/>
      <c r="J927" s="219"/>
      <c r="L927" s="220"/>
    </row>
    <row r="928" spans="1:12" s="216" customFormat="1" x14ac:dyDescent="0.3">
      <c r="A928" s="214"/>
      <c r="B928" s="215"/>
      <c r="F928" s="217"/>
      <c r="I928" s="219"/>
      <c r="J928" s="219"/>
      <c r="L928" s="220"/>
    </row>
    <row r="929" spans="1:12" s="216" customFormat="1" x14ac:dyDescent="0.3">
      <c r="A929" s="214"/>
      <c r="B929" s="215"/>
      <c r="F929" s="217"/>
      <c r="I929" s="219"/>
      <c r="J929" s="219"/>
      <c r="L929" s="220"/>
    </row>
    <row r="930" spans="1:12" s="216" customFormat="1" x14ac:dyDescent="0.3">
      <c r="A930" s="214"/>
      <c r="B930" s="215"/>
      <c r="F930" s="217"/>
      <c r="I930" s="219"/>
      <c r="J930" s="219"/>
      <c r="L930" s="220"/>
    </row>
    <row r="931" spans="1:12" s="216" customFormat="1" x14ac:dyDescent="0.3">
      <c r="A931" s="214"/>
      <c r="B931" s="215"/>
      <c r="F931" s="217"/>
      <c r="I931" s="219"/>
      <c r="J931" s="219"/>
      <c r="L931" s="220"/>
    </row>
    <row r="932" spans="1:12" s="216" customFormat="1" x14ac:dyDescent="0.3">
      <c r="A932" s="214"/>
      <c r="B932" s="215"/>
      <c r="F932" s="217"/>
      <c r="I932" s="219"/>
      <c r="J932" s="219"/>
      <c r="L932" s="220"/>
    </row>
    <row r="933" spans="1:12" s="216" customFormat="1" x14ac:dyDescent="0.3">
      <c r="A933" s="214"/>
      <c r="B933" s="215"/>
      <c r="F933" s="217"/>
      <c r="I933" s="219"/>
      <c r="J933" s="219"/>
      <c r="L933" s="220"/>
    </row>
    <row r="934" spans="1:12" s="216" customFormat="1" x14ac:dyDescent="0.3">
      <c r="A934" s="214"/>
      <c r="B934" s="215"/>
      <c r="F934" s="217"/>
      <c r="I934" s="219"/>
      <c r="J934" s="219"/>
      <c r="L934" s="220"/>
    </row>
    <row r="935" spans="1:12" s="216" customFormat="1" x14ac:dyDescent="0.3">
      <c r="A935" s="214"/>
      <c r="B935" s="215"/>
      <c r="F935" s="217"/>
      <c r="I935" s="219"/>
      <c r="J935" s="219"/>
      <c r="L935" s="220"/>
    </row>
    <row r="936" spans="1:12" s="216" customFormat="1" x14ac:dyDescent="0.3">
      <c r="A936" s="214"/>
      <c r="B936" s="215"/>
      <c r="F936" s="217"/>
      <c r="I936" s="219"/>
      <c r="J936" s="219"/>
      <c r="L936" s="220"/>
    </row>
    <row r="937" spans="1:12" s="216" customFormat="1" x14ac:dyDescent="0.3">
      <c r="A937" s="214"/>
      <c r="B937" s="215"/>
      <c r="F937" s="217"/>
      <c r="I937" s="219"/>
      <c r="J937" s="219"/>
      <c r="L937" s="220"/>
    </row>
    <row r="938" spans="1:12" s="216" customFormat="1" x14ac:dyDescent="0.3">
      <c r="A938" s="214"/>
      <c r="B938" s="215"/>
      <c r="F938" s="217"/>
      <c r="I938" s="219"/>
      <c r="J938" s="219"/>
      <c r="L938" s="220"/>
    </row>
    <row r="939" spans="1:12" s="216" customFormat="1" x14ac:dyDescent="0.3">
      <c r="A939" s="214"/>
      <c r="B939" s="215"/>
      <c r="F939" s="217"/>
      <c r="I939" s="219"/>
      <c r="J939" s="219"/>
      <c r="L939" s="220"/>
    </row>
    <row r="940" spans="1:12" s="216" customFormat="1" x14ac:dyDescent="0.3">
      <c r="A940" s="214"/>
      <c r="B940" s="215"/>
      <c r="F940" s="217"/>
      <c r="I940" s="219"/>
      <c r="J940" s="219"/>
      <c r="L940" s="220"/>
    </row>
    <row r="941" spans="1:12" s="216" customFormat="1" x14ac:dyDescent="0.3">
      <c r="A941" s="214"/>
      <c r="B941" s="215"/>
      <c r="F941" s="217"/>
      <c r="I941" s="219"/>
      <c r="J941" s="219"/>
      <c r="L941" s="220"/>
    </row>
    <row r="942" spans="1:12" s="216" customFormat="1" x14ac:dyDescent="0.3">
      <c r="A942" s="214"/>
      <c r="B942" s="215"/>
      <c r="F942" s="217"/>
      <c r="I942" s="219"/>
      <c r="J942" s="219"/>
      <c r="L942" s="220"/>
    </row>
    <row r="943" spans="1:12" s="216" customFormat="1" x14ac:dyDescent="0.3">
      <c r="A943" s="214"/>
      <c r="B943" s="215"/>
      <c r="F943" s="217"/>
      <c r="I943" s="219"/>
      <c r="J943" s="219"/>
      <c r="L943" s="220"/>
    </row>
    <row r="944" spans="1:12" s="216" customFormat="1" x14ac:dyDescent="0.3">
      <c r="A944" s="214"/>
      <c r="B944" s="215"/>
      <c r="F944" s="217"/>
      <c r="I944" s="219"/>
      <c r="J944" s="219"/>
      <c r="L944" s="220"/>
    </row>
    <row r="945" spans="1:12" s="216" customFormat="1" x14ac:dyDescent="0.3">
      <c r="A945" s="214"/>
      <c r="B945" s="215"/>
      <c r="F945" s="217"/>
      <c r="I945" s="219"/>
      <c r="J945" s="219"/>
      <c r="L945" s="220"/>
    </row>
    <row r="946" spans="1:12" s="216" customFormat="1" x14ac:dyDescent="0.3">
      <c r="A946" s="214"/>
      <c r="B946" s="215"/>
      <c r="F946" s="217"/>
      <c r="I946" s="219"/>
      <c r="J946" s="219"/>
      <c r="L946" s="220"/>
    </row>
    <row r="947" spans="1:12" s="216" customFormat="1" x14ac:dyDescent="0.3">
      <c r="A947" s="214"/>
      <c r="B947" s="215"/>
      <c r="F947" s="217"/>
      <c r="I947" s="219"/>
      <c r="J947" s="219"/>
      <c r="L947" s="220"/>
    </row>
    <row r="948" spans="1:12" s="216" customFormat="1" x14ac:dyDescent="0.3">
      <c r="A948" s="214"/>
      <c r="B948" s="215"/>
      <c r="F948" s="217"/>
      <c r="I948" s="219"/>
      <c r="J948" s="219"/>
      <c r="L948" s="220"/>
    </row>
    <row r="949" spans="1:12" s="216" customFormat="1" x14ac:dyDescent="0.3">
      <c r="A949" s="214"/>
      <c r="B949" s="215"/>
      <c r="F949" s="217"/>
      <c r="I949" s="219"/>
      <c r="J949" s="219"/>
      <c r="L949" s="220"/>
    </row>
    <row r="950" spans="1:12" s="216" customFormat="1" x14ac:dyDescent="0.3">
      <c r="A950" s="214"/>
      <c r="B950" s="215"/>
      <c r="F950" s="217"/>
      <c r="I950" s="219"/>
      <c r="J950" s="219"/>
      <c r="L950" s="220"/>
    </row>
    <row r="951" spans="1:12" s="216" customFormat="1" x14ac:dyDescent="0.3">
      <c r="A951" s="214"/>
      <c r="B951" s="215"/>
      <c r="F951" s="217"/>
      <c r="I951" s="219"/>
      <c r="J951" s="219"/>
      <c r="L951" s="220"/>
    </row>
    <row r="952" spans="1:12" s="216" customFormat="1" x14ac:dyDescent="0.3">
      <c r="A952" s="214"/>
      <c r="B952" s="215"/>
      <c r="F952" s="217"/>
      <c r="I952" s="219"/>
      <c r="J952" s="219"/>
      <c r="L952" s="220"/>
    </row>
    <row r="953" spans="1:12" s="216" customFormat="1" x14ac:dyDescent="0.3">
      <c r="A953" s="214"/>
      <c r="B953" s="215"/>
      <c r="F953" s="217"/>
      <c r="I953" s="219"/>
      <c r="J953" s="219"/>
      <c r="L953" s="220"/>
    </row>
    <row r="954" spans="1:12" s="216" customFormat="1" x14ac:dyDescent="0.3">
      <c r="A954" s="214"/>
      <c r="B954" s="215"/>
      <c r="F954" s="217"/>
      <c r="I954" s="219"/>
      <c r="J954" s="219"/>
      <c r="L954" s="220"/>
    </row>
    <row r="955" spans="1:12" s="216" customFormat="1" x14ac:dyDescent="0.3">
      <c r="A955" s="214"/>
      <c r="B955" s="215"/>
      <c r="F955" s="217"/>
      <c r="I955" s="219"/>
      <c r="J955" s="219"/>
      <c r="L955" s="220"/>
    </row>
    <row r="956" spans="1:12" s="216" customFormat="1" x14ac:dyDescent="0.3">
      <c r="A956" s="214"/>
      <c r="B956" s="215"/>
      <c r="F956" s="217"/>
      <c r="I956" s="219"/>
      <c r="J956" s="219"/>
      <c r="L956" s="220"/>
    </row>
    <row r="957" spans="1:12" s="216" customFormat="1" x14ac:dyDescent="0.3">
      <c r="A957" s="214"/>
      <c r="B957" s="215"/>
      <c r="F957" s="217"/>
      <c r="I957" s="219"/>
      <c r="J957" s="219"/>
      <c r="L957" s="220"/>
    </row>
    <row r="958" spans="1:12" s="216" customFormat="1" x14ac:dyDescent="0.3">
      <c r="A958" s="214"/>
      <c r="B958" s="215"/>
      <c r="F958" s="217"/>
      <c r="I958" s="219"/>
      <c r="J958" s="219"/>
      <c r="L958" s="220"/>
    </row>
    <row r="959" spans="1:12" s="216" customFormat="1" x14ac:dyDescent="0.3">
      <c r="A959" s="214"/>
      <c r="B959" s="215"/>
      <c r="F959" s="217"/>
      <c r="I959" s="219"/>
      <c r="J959" s="219"/>
      <c r="L959" s="220"/>
    </row>
    <row r="960" spans="1:12" s="216" customFormat="1" x14ac:dyDescent="0.3">
      <c r="A960" s="214"/>
      <c r="B960" s="215"/>
      <c r="F960" s="217"/>
      <c r="I960" s="219"/>
      <c r="J960" s="219"/>
      <c r="L960" s="220"/>
    </row>
    <row r="961" spans="1:12" s="216" customFormat="1" x14ac:dyDescent="0.3">
      <c r="A961" s="214"/>
      <c r="B961" s="215"/>
      <c r="F961" s="217"/>
      <c r="I961" s="219"/>
      <c r="J961" s="219"/>
      <c r="L961" s="220"/>
    </row>
    <row r="962" spans="1:12" s="216" customFormat="1" x14ac:dyDescent="0.3">
      <c r="A962" s="214"/>
      <c r="B962" s="215"/>
      <c r="F962" s="217"/>
      <c r="I962" s="219"/>
      <c r="J962" s="219"/>
      <c r="L962" s="220"/>
    </row>
    <row r="963" spans="1:12" s="216" customFormat="1" x14ac:dyDescent="0.3">
      <c r="A963" s="214"/>
      <c r="B963" s="215"/>
      <c r="F963" s="217"/>
      <c r="I963" s="219"/>
      <c r="J963" s="219"/>
      <c r="L963" s="220"/>
    </row>
    <row r="964" spans="1:12" s="216" customFormat="1" x14ac:dyDescent="0.3">
      <c r="A964" s="214"/>
      <c r="B964" s="215"/>
      <c r="F964" s="217"/>
      <c r="I964" s="219"/>
      <c r="J964" s="219"/>
      <c r="L964" s="220"/>
    </row>
    <row r="965" spans="1:12" s="216" customFormat="1" x14ac:dyDescent="0.3">
      <c r="A965" s="214"/>
      <c r="B965" s="215"/>
      <c r="F965" s="217"/>
      <c r="I965" s="219"/>
      <c r="J965" s="219"/>
      <c r="L965" s="220"/>
    </row>
    <row r="966" spans="1:12" s="216" customFormat="1" x14ac:dyDescent="0.3">
      <c r="A966" s="214"/>
      <c r="B966" s="215"/>
      <c r="F966" s="217"/>
      <c r="I966" s="219"/>
      <c r="J966" s="219"/>
      <c r="L966" s="220"/>
    </row>
    <row r="967" spans="1:12" s="216" customFormat="1" x14ac:dyDescent="0.3">
      <c r="A967" s="214"/>
      <c r="B967" s="215"/>
      <c r="F967" s="217"/>
      <c r="I967" s="219"/>
      <c r="J967" s="219"/>
      <c r="L967" s="220"/>
    </row>
    <row r="968" spans="1:12" s="216" customFormat="1" x14ac:dyDescent="0.3">
      <c r="A968" s="214"/>
      <c r="B968" s="215"/>
      <c r="F968" s="217"/>
      <c r="I968" s="219"/>
      <c r="J968" s="219"/>
      <c r="L968" s="220"/>
    </row>
    <row r="969" spans="1:12" s="216" customFormat="1" x14ac:dyDescent="0.3">
      <c r="A969" s="214"/>
      <c r="B969" s="215"/>
      <c r="F969" s="217"/>
      <c r="I969" s="219"/>
      <c r="J969" s="219"/>
      <c r="L969" s="220"/>
    </row>
    <row r="970" spans="1:12" s="216" customFormat="1" x14ac:dyDescent="0.3">
      <c r="A970" s="214"/>
      <c r="B970" s="215"/>
      <c r="F970" s="217"/>
      <c r="I970" s="219"/>
      <c r="J970" s="219"/>
      <c r="L970" s="220"/>
    </row>
    <row r="971" spans="1:12" s="216" customFormat="1" x14ac:dyDescent="0.3">
      <c r="A971" s="214"/>
      <c r="B971" s="215"/>
      <c r="F971" s="217"/>
      <c r="I971" s="219"/>
      <c r="J971" s="219"/>
      <c r="L971" s="220"/>
    </row>
    <row r="972" spans="1:12" s="216" customFormat="1" x14ac:dyDescent="0.3">
      <c r="A972" s="214"/>
      <c r="B972" s="215"/>
      <c r="F972" s="217"/>
      <c r="I972" s="219"/>
      <c r="J972" s="219"/>
      <c r="L972" s="220"/>
    </row>
    <row r="973" spans="1:12" s="216" customFormat="1" x14ac:dyDescent="0.3">
      <c r="A973" s="214"/>
      <c r="B973" s="215"/>
      <c r="F973" s="217"/>
      <c r="I973" s="219"/>
      <c r="J973" s="219"/>
      <c r="L973" s="220"/>
    </row>
    <row r="974" spans="1:12" s="216" customFormat="1" x14ac:dyDescent="0.3">
      <c r="A974" s="214"/>
      <c r="B974" s="215"/>
      <c r="F974" s="217"/>
      <c r="I974" s="219"/>
      <c r="J974" s="219"/>
      <c r="L974" s="220"/>
    </row>
    <row r="975" spans="1:12" s="216" customFormat="1" x14ac:dyDescent="0.3">
      <c r="A975" s="214"/>
      <c r="B975" s="215"/>
      <c r="F975" s="217"/>
      <c r="I975" s="219"/>
      <c r="J975" s="219"/>
      <c r="L975" s="220"/>
    </row>
    <row r="976" spans="1:12" s="216" customFormat="1" x14ac:dyDescent="0.3">
      <c r="A976" s="214"/>
      <c r="B976" s="215"/>
      <c r="F976" s="217"/>
      <c r="I976" s="219"/>
      <c r="J976" s="219"/>
      <c r="L976" s="220"/>
    </row>
    <row r="977" spans="1:12" s="216" customFormat="1" x14ac:dyDescent="0.3">
      <c r="A977" s="214"/>
      <c r="B977" s="215"/>
      <c r="F977" s="217"/>
      <c r="I977" s="219"/>
      <c r="J977" s="219"/>
      <c r="L977" s="220"/>
    </row>
    <row r="978" spans="1:12" s="216" customFormat="1" x14ac:dyDescent="0.3">
      <c r="A978" s="214"/>
      <c r="B978" s="215"/>
      <c r="F978" s="217"/>
      <c r="I978" s="219"/>
      <c r="J978" s="219"/>
      <c r="L978" s="220"/>
    </row>
    <row r="979" spans="1:12" s="216" customFormat="1" x14ac:dyDescent="0.3">
      <c r="A979" s="214"/>
      <c r="B979" s="215"/>
      <c r="F979" s="217"/>
      <c r="I979" s="219"/>
      <c r="J979" s="219"/>
      <c r="L979" s="220"/>
    </row>
    <row r="980" spans="1:12" s="216" customFormat="1" x14ac:dyDescent="0.3">
      <c r="A980" s="214"/>
      <c r="B980" s="215"/>
      <c r="F980" s="217"/>
      <c r="I980" s="219"/>
      <c r="J980" s="219"/>
      <c r="L980" s="220"/>
    </row>
    <row r="981" spans="1:12" s="216" customFormat="1" x14ac:dyDescent="0.3">
      <c r="A981" s="214"/>
      <c r="B981" s="215"/>
      <c r="F981" s="217"/>
      <c r="I981" s="219"/>
      <c r="J981" s="219"/>
      <c r="L981" s="220"/>
    </row>
    <row r="982" spans="1:12" s="216" customFormat="1" x14ac:dyDescent="0.3">
      <c r="A982" s="214"/>
      <c r="B982" s="215"/>
      <c r="F982" s="217"/>
      <c r="I982" s="219"/>
      <c r="J982" s="219"/>
      <c r="L982" s="220"/>
    </row>
    <row r="983" spans="1:12" s="216" customFormat="1" x14ac:dyDescent="0.3">
      <c r="A983" s="214"/>
      <c r="B983" s="215"/>
      <c r="F983" s="217"/>
      <c r="I983" s="219"/>
      <c r="J983" s="219"/>
      <c r="L983" s="220"/>
    </row>
    <row r="984" spans="1:12" s="216" customFormat="1" x14ac:dyDescent="0.3">
      <c r="A984" s="214"/>
      <c r="B984" s="215"/>
      <c r="F984" s="217"/>
      <c r="I984" s="219"/>
      <c r="J984" s="219"/>
      <c r="L984" s="220"/>
    </row>
    <row r="985" spans="1:12" s="216" customFormat="1" x14ac:dyDescent="0.3">
      <c r="A985" s="214"/>
      <c r="B985" s="215"/>
      <c r="F985" s="217"/>
      <c r="I985" s="219"/>
      <c r="J985" s="219"/>
      <c r="L985" s="220"/>
    </row>
    <row r="986" spans="1:12" s="216" customFormat="1" x14ac:dyDescent="0.3">
      <c r="A986" s="214"/>
      <c r="B986" s="215"/>
      <c r="F986" s="217"/>
      <c r="I986" s="219"/>
      <c r="J986" s="219"/>
      <c r="L986" s="220"/>
    </row>
    <row r="987" spans="1:12" s="216" customFormat="1" x14ac:dyDescent="0.3">
      <c r="A987" s="214"/>
      <c r="B987" s="215"/>
      <c r="F987" s="217"/>
      <c r="I987" s="219"/>
      <c r="J987" s="219"/>
      <c r="L987" s="220"/>
    </row>
    <row r="988" spans="1:12" s="216" customFormat="1" x14ac:dyDescent="0.3">
      <c r="A988" s="214"/>
      <c r="B988" s="215"/>
      <c r="F988" s="217"/>
      <c r="I988" s="219"/>
      <c r="J988" s="219"/>
      <c r="L988" s="220"/>
    </row>
    <row r="989" spans="1:12" s="216" customFormat="1" x14ac:dyDescent="0.3">
      <c r="A989" s="214"/>
      <c r="B989" s="215"/>
      <c r="F989" s="217"/>
      <c r="I989" s="219"/>
      <c r="J989" s="219"/>
      <c r="L989" s="220"/>
    </row>
    <row r="990" spans="1:12" s="216" customFormat="1" x14ac:dyDescent="0.3">
      <c r="A990" s="214"/>
      <c r="B990" s="215"/>
      <c r="F990" s="217"/>
      <c r="I990" s="219"/>
      <c r="J990" s="219"/>
      <c r="L990" s="220"/>
    </row>
    <row r="991" spans="1:12" s="216" customFormat="1" x14ac:dyDescent="0.3">
      <c r="A991" s="214"/>
      <c r="B991" s="215"/>
      <c r="F991" s="217"/>
      <c r="I991" s="219"/>
      <c r="J991" s="219"/>
      <c r="L991" s="220"/>
    </row>
    <row r="992" spans="1:12" s="216" customFormat="1" x14ac:dyDescent="0.3">
      <c r="A992" s="214"/>
      <c r="B992" s="215"/>
      <c r="F992" s="217"/>
      <c r="I992" s="219"/>
      <c r="J992" s="219"/>
      <c r="L992" s="220"/>
    </row>
    <row r="993" spans="1:12" s="216" customFormat="1" x14ac:dyDescent="0.3">
      <c r="A993" s="214"/>
      <c r="B993" s="215"/>
      <c r="F993" s="217"/>
      <c r="I993" s="219"/>
      <c r="J993" s="219"/>
      <c r="L993" s="220"/>
    </row>
    <row r="994" spans="1:12" s="216" customFormat="1" x14ac:dyDescent="0.3">
      <c r="A994" s="214"/>
      <c r="B994" s="215"/>
      <c r="F994" s="217"/>
      <c r="I994" s="219"/>
      <c r="J994" s="219"/>
      <c r="L994" s="220"/>
    </row>
    <row r="995" spans="1:12" s="216" customFormat="1" x14ac:dyDescent="0.3">
      <c r="A995" s="214"/>
      <c r="B995" s="215"/>
      <c r="F995" s="217"/>
      <c r="I995" s="219"/>
      <c r="J995" s="219"/>
      <c r="L995" s="220"/>
    </row>
    <row r="996" spans="1:12" s="216" customFormat="1" x14ac:dyDescent="0.3">
      <c r="A996" s="214"/>
      <c r="B996" s="215"/>
      <c r="F996" s="217"/>
      <c r="I996" s="219"/>
      <c r="J996" s="219"/>
      <c r="L996" s="220"/>
    </row>
    <row r="997" spans="1:12" s="216" customFormat="1" x14ac:dyDescent="0.3">
      <c r="A997" s="214"/>
      <c r="B997" s="215"/>
      <c r="F997" s="217"/>
      <c r="I997" s="219"/>
      <c r="J997" s="219"/>
      <c r="L997" s="220"/>
    </row>
    <row r="998" spans="1:12" s="216" customFormat="1" x14ac:dyDescent="0.3">
      <c r="A998" s="214"/>
      <c r="B998" s="215"/>
      <c r="F998" s="217"/>
      <c r="I998" s="219"/>
      <c r="J998" s="219"/>
      <c r="L998" s="220"/>
    </row>
    <row r="999" spans="1:12" s="216" customFormat="1" x14ac:dyDescent="0.3">
      <c r="A999" s="214"/>
      <c r="B999" s="215"/>
      <c r="F999" s="217"/>
      <c r="I999" s="219"/>
      <c r="J999" s="219"/>
      <c r="L999" s="220"/>
    </row>
    <row r="1000" spans="1:12" s="216" customFormat="1" x14ac:dyDescent="0.3">
      <c r="A1000" s="214"/>
      <c r="B1000" s="215"/>
      <c r="F1000" s="217"/>
      <c r="I1000" s="219"/>
      <c r="J1000" s="219"/>
      <c r="L1000" s="220"/>
    </row>
    <row r="1001" spans="1:12" s="216" customFormat="1" x14ac:dyDescent="0.3">
      <c r="A1001" s="214"/>
      <c r="B1001" s="215"/>
      <c r="F1001" s="217"/>
      <c r="I1001" s="219"/>
      <c r="J1001" s="219"/>
      <c r="L1001" s="220"/>
    </row>
    <row r="1002" spans="1:12" s="216" customFormat="1" x14ac:dyDescent="0.3">
      <c r="A1002" s="214"/>
      <c r="B1002" s="215"/>
      <c r="F1002" s="217"/>
      <c r="I1002" s="219"/>
      <c r="J1002" s="219"/>
      <c r="L1002" s="220"/>
    </row>
    <row r="1003" spans="1:12" s="216" customFormat="1" x14ac:dyDescent="0.3">
      <c r="A1003" s="214"/>
      <c r="B1003" s="215"/>
      <c r="F1003" s="217"/>
      <c r="I1003" s="219"/>
      <c r="J1003" s="219"/>
      <c r="L1003" s="220"/>
    </row>
    <row r="1004" spans="1:12" s="216" customFormat="1" x14ac:dyDescent="0.3">
      <c r="A1004" s="214"/>
      <c r="B1004" s="215"/>
      <c r="F1004" s="217"/>
      <c r="I1004" s="219"/>
      <c r="J1004" s="219"/>
      <c r="L1004" s="220"/>
    </row>
    <row r="1005" spans="1:12" s="216" customFormat="1" x14ac:dyDescent="0.3">
      <c r="A1005" s="214"/>
      <c r="B1005" s="215"/>
      <c r="F1005" s="217"/>
      <c r="I1005" s="219"/>
      <c r="J1005" s="219"/>
      <c r="L1005" s="220"/>
    </row>
    <row r="1006" spans="1:12" s="216" customFormat="1" x14ac:dyDescent="0.3">
      <c r="A1006" s="214"/>
      <c r="B1006" s="215"/>
      <c r="F1006" s="217"/>
      <c r="I1006" s="219"/>
      <c r="J1006" s="219"/>
      <c r="L1006" s="220"/>
    </row>
    <row r="1007" spans="1:12" s="216" customFormat="1" x14ac:dyDescent="0.3">
      <c r="A1007" s="214"/>
      <c r="B1007" s="215"/>
      <c r="F1007" s="217"/>
      <c r="I1007" s="219"/>
      <c r="J1007" s="219"/>
      <c r="L1007" s="220"/>
    </row>
    <row r="1008" spans="1:12" s="216" customFormat="1" x14ac:dyDescent="0.3">
      <c r="A1008" s="214"/>
      <c r="B1008" s="215"/>
      <c r="F1008" s="217"/>
      <c r="I1008" s="219"/>
      <c r="J1008" s="219"/>
      <c r="L1008" s="220"/>
    </row>
    <row r="1009" spans="1:12" s="216" customFormat="1" x14ac:dyDescent="0.3">
      <c r="A1009" s="214"/>
      <c r="B1009" s="215"/>
      <c r="F1009" s="217"/>
      <c r="I1009" s="219"/>
      <c r="J1009" s="219"/>
      <c r="L1009" s="220"/>
    </row>
    <row r="1010" spans="1:12" s="216" customFormat="1" x14ac:dyDescent="0.3">
      <c r="A1010" s="214"/>
      <c r="B1010" s="215"/>
      <c r="F1010" s="217"/>
      <c r="I1010" s="219"/>
      <c r="J1010" s="219"/>
      <c r="L1010" s="220"/>
    </row>
    <row r="1011" spans="1:12" s="216" customFormat="1" x14ac:dyDescent="0.3">
      <c r="A1011" s="214"/>
      <c r="B1011" s="215"/>
      <c r="F1011" s="217"/>
      <c r="I1011" s="219"/>
      <c r="J1011" s="219"/>
      <c r="L1011" s="220"/>
    </row>
    <row r="1012" spans="1:12" s="216" customFormat="1" x14ac:dyDescent="0.3">
      <c r="A1012" s="214"/>
      <c r="B1012" s="215"/>
      <c r="F1012" s="217"/>
      <c r="I1012" s="219"/>
      <c r="J1012" s="219"/>
      <c r="L1012" s="220"/>
    </row>
    <row r="1013" spans="1:12" s="216" customFormat="1" x14ac:dyDescent="0.3">
      <c r="A1013" s="214"/>
      <c r="B1013" s="215"/>
      <c r="F1013" s="217"/>
      <c r="I1013" s="219"/>
      <c r="J1013" s="219"/>
      <c r="L1013" s="220"/>
    </row>
    <row r="1014" spans="1:12" s="216" customFormat="1" x14ac:dyDescent="0.3">
      <c r="A1014" s="214"/>
      <c r="B1014" s="215"/>
      <c r="F1014" s="217"/>
      <c r="I1014" s="219"/>
      <c r="J1014" s="219"/>
      <c r="L1014" s="220"/>
    </row>
    <row r="1015" spans="1:12" s="216" customFormat="1" x14ac:dyDescent="0.3">
      <c r="A1015" s="214"/>
      <c r="B1015" s="215"/>
      <c r="F1015" s="217"/>
      <c r="I1015" s="219"/>
      <c r="J1015" s="219"/>
      <c r="L1015" s="220"/>
    </row>
    <row r="1016" spans="1:12" s="216" customFormat="1" x14ac:dyDescent="0.3">
      <c r="A1016" s="214"/>
      <c r="B1016" s="215"/>
      <c r="F1016" s="217"/>
      <c r="I1016" s="219"/>
      <c r="J1016" s="219"/>
      <c r="L1016" s="220"/>
    </row>
    <row r="1017" spans="1:12" s="216" customFormat="1" x14ac:dyDescent="0.3">
      <c r="A1017" s="214"/>
      <c r="B1017" s="215"/>
      <c r="F1017" s="217"/>
      <c r="I1017" s="219"/>
      <c r="J1017" s="219"/>
      <c r="L1017" s="220"/>
    </row>
    <row r="1018" spans="1:12" s="216" customFormat="1" x14ac:dyDescent="0.3">
      <c r="A1018" s="214"/>
      <c r="B1018" s="215"/>
      <c r="F1018" s="217"/>
      <c r="I1018" s="219"/>
      <c r="J1018" s="219"/>
      <c r="L1018" s="220"/>
    </row>
    <row r="1019" spans="1:12" s="216" customFormat="1" x14ac:dyDescent="0.3">
      <c r="A1019" s="214"/>
      <c r="B1019" s="215"/>
      <c r="F1019" s="217"/>
      <c r="I1019" s="219"/>
      <c r="J1019" s="219"/>
      <c r="L1019" s="220"/>
    </row>
    <row r="1020" spans="1:12" s="216" customFormat="1" x14ac:dyDescent="0.3">
      <c r="A1020" s="214"/>
      <c r="B1020" s="215"/>
      <c r="F1020" s="217"/>
      <c r="I1020" s="219"/>
      <c r="J1020" s="219"/>
      <c r="L1020" s="220"/>
    </row>
    <row r="1021" spans="1:12" s="216" customFormat="1" x14ac:dyDescent="0.3">
      <c r="A1021" s="214"/>
      <c r="B1021" s="215"/>
      <c r="F1021" s="217"/>
      <c r="I1021" s="219"/>
      <c r="J1021" s="219"/>
      <c r="L1021" s="220"/>
    </row>
    <row r="1022" spans="1:12" s="216" customFormat="1" x14ac:dyDescent="0.3">
      <c r="A1022" s="214"/>
      <c r="B1022" s="215"/>
      <c r="F1022" s="217"/>
      <c r="I1022" s="219"/>
      <c r="J1022" s="219"/>
      <c r="L1022" s="220"/>
    </row>
    <row r="1023" spans="1:12" s="216" customFormat="1" x14ac:dyDescent="0.3">
      <c r="A1023" s="214"/>
      <c r="B1023" s="215"/>
      <c r="F1023" s="217"/>
      <c r="I1023" s="219"/>
      <c r="J1023" s="219"/>
      <c r="L1023" s="220"/>
    </row>
    <row r="1024" spans="1:12" s="216" customFormat="1" x14ac:dyDescent="0.3">
      <c r="A1024" s="214"/>
      <c r="B1024" s="215"/>
      <c r="F1024" s="217"/>
      <c r="I1024" s="219"/>
      <c r="J1024" s="219"/>
      <c r="L1024" s="220"/>
    </row>
    <row r="1025" spans="1:12" s="216" customFormat="1" x14ac:dyDescent="0.3">
      <c r="A1025" s="214"/>
      <c r="B1025" s="215"/>
      <c r="F1025" s="217"/>
      <c r="I1025" s="219"/>
      <c r="J1025" s="219"/>
      <c r="L1025" s="220"/>
    </row>
    <row r="1026" spans="1:12" s="216" customFormat="1" x14ac:dyDescent="0.3">
      <c r="A1026" s="214"/>
      <c r="B1026" s="215"/>
      <c r="F1026" s="217"/>
      <c r="I1026" s="219"/>
      <c r="J1026" s="219"/>
      <c r="L1026" s="220"/>
    </row>
    <row r="1027" spans="1:12" s="216" customFormat="1" x14ac:dyDescent="0.3">
      <c r="A1027" s="214"/>
      <c r="B1027" s="215"/>
      <c r="F1027" s="217"/>
      <c r="I1027" s="219"/>
      <c r="J1027" s="219"/>
      <c r="L1027" s="220"/>
    </row>
    <row r="1028" spans="1:12" s="216" customFormat="1" x14ac:dyDescent="0.3">
      <c r="A1028" s="214"/>
      <c r="B1028" s="215"/>
      <c r="F1028" s="217"/>
      <c r="I1028" s="219"/>
      <c r="J1028" s="219"/>
      <c r="L1028" s="220"/>
    </row>
    <row r="1029" spans="1:12" s="216" customFormat="1" x14ac:dyDescent="0.3">
      <c r="A1029" s="214"/>
      <c r="B1029" s="215"/>
      <c r="F1029" s="217"/>
      <c r="I1029" s="219"/>
      <c r="J1029" s="219"/>
      <c r="L1029" s="220"/>
    </row>
    <row r="1030" spans="1:12" s="216" customFormat="1" x14ac:dyDescent="0.3">
      <c r="A1030" s="214"/>
      <c r="B1030" s="215"/>
      <c r="F1030" s="217"/>
      <c r="I1030" s="219"/>
      <c r="J1030" s="219"/>
      <c r="L1030" s="220"/>
    </row>
    <row r="1031" spans="1:12" s="216" customFormat="1" x14ac:dyDescent="0.3">
      <c r="A1031" s="214"/>
      <c r="B1031" s="215"/>
      <c r="F1031" s="217"/>
      <c r="I1031" s="219"/>
      <c r="J1031" s="219"/>
      <c r="L1031" s="220"/>
    </row>
    <row r="1032" spans="1:12" s="216" customFormat="1" x14ac:dyDescent="0.3">
      <c r="A1032" s="214"/>
      <c r="B1032" s="215"/>
      <c r="F1032" s="217"/>
      <c r="I1032" s="219"/>
      <c r="J1032" s="219"/>
      <c r="L1032" s="220"/>
    </row>
    <row r="1033" spans="1:12" s="216" customFormat="1" x14ac:dyDescent="0.3">
      <c r="A1033" s="214"/>
      <c r="B1033" s="215"/>
      <c r="F1033" s="217"/>
      <c r="I1033" s="219"/>
      <c r="J1033" s="219"/>
      <c r="L1033" s="220"/>
    </row>
    <row r="1034" spans="1:12" s="216" customFormat="1" x14ac:dyDescent="0.3">
      <c r="A1034" s="214"/>
      <c r="B1034" s="215"/>
      <c r="F1034" s="217"/>
      <c r="I1034" s="219"/>
      <c r="J1034" s="219"/>
      <c r="L1034" s="220"/>
    </row>
    <row r="1035" spans="1:12" s="216" customFormat="1" x14ac:dyDescent="0.3">
      <c r="A1035" s="214"/>
      <c r="B1035" s="215"/>
      <c r="F1035" s="217"/>
      <c r="I1035" s="219"/>
      <c r="J1035" s="219"/>
      <c r="L1035" s="220"/>
    </row>
    <row r="1036" spans="1:12" s="216" customFormat="1" x14ac:dyDescent="0.3">
      <c r="A1036" s="214"/>
      <c r="B1036" s="215"/>
      <c r="F1036" s="217"/>
      <c r="I1036" s="219"/>
      <c r="J1036" s="219"/>
      <c r="L1036" s="220"/>
    </row>
    <row r="1037" spans="1:12" s="216" customFormat="1" x14ac:dyDescent="0.3">
      <c r="A1037" s="214"/>
      <c r="B1037" s="215"/>
      <c r="F1037" s="217"/>
      <c r="I1037" s="219"/>
      <c r="J1037" s="219"/>
      <c r="L1037" s="220"/>
    </row>
    <row r="1038" spans="1:12" s="216" customFormat="1" x14ac:dyDescent="0.3">
      <c r="A1038" s="214"/>
      <c r="B1038" s="215"/>
      <c r="F1038" s="217"/>
      <c r="I1038" s="219"/>
      <c r="J1038" s="219"/>
      <c r="L1038" s="220"/>
    </row>
    <row r="1039" spans="1:12" s="216" customFormat="1" x14ac:dyDescent="0.3">
      <c r="A1039" s="214"/>
      <c r="B1039" s="215"/>
      <c r="F1039" s="217"/>
      <c r="I1039" s="219"/>
      <c r="J1039" s="219"/>
      <c r="L1039" s="220"/>
    </row>
    <row r="1040" spans="1:12" s="216" customFormat="1" x14ac:dyDescent="0.3">
      <c r="A1040" s="214"/>
      <c r="B1040" s="215"/>
      <c r="F1040" s="217"/>
      <c r="I1040" s="219"/>
      <c r="J1040" s="219"/>
      <c r="L1040" s="220"/>
    </row>
    <row r="1041" spans="1:12" s="216" customFormat="1" x14ac:dyDescent="0.3">
      <c r="A1041" s="214"/>
      <c r="B1041" s="215"/>
      <c r="F1041" s="217"/>
      <c r="I1041" s="219"/>
      <c r="J1041" s="219"/>
      <c r="L1041" s="220"/>
    </row>
    <row r="1042" spans="1:12" s="216" customFormat="1" x14ac:dyDescent="0.3">
      <c r="A1042" s="214"/>
      <c r="B1042" s="215"/>
      <c r="F1042" s="217"/>
      <c r="I1042" s="219"/>
      <c r="J1042" s="219"/>
      <c r="L1042" s="220"/>
    </row>
    <row r="1043" spans="1:12" s="216" customFormat="1" x14ac:dyDescent="0.3">
      <c r="A1043" s="214"/>
      <c r="B1043" s="215"/>
      <c r="F1043" s="217"/>
      <c r="I1043" s="219"/>
      <c r="J1043" s="219"/>
      <c r="L1043" s="220"/>
    </row>
    <row r="1044" spans="1:12" s="216" customFormat="1" x14ac:dyDescent="0.3">
      <c r="A1044" s="214"/>
      <c r="B1044" s="215"/>
      <c r="F1044" s="217"/>
      <c r="I1044" s="219"/>
      <c r="J1044" s="219"/>
      <c r="L1044" s="220"/>
    </row>
    <row r="1045" spans="1:12" s="216" customFormat="1" x14ac:dyDescent="0.3">
      <c r="A1045" s="214"/>
      <c r="B1045" s="215"/>
      <c r="F1045" s="217"/>
      <c r="I1045" s="219"/>
      <c r="J1045" s="219"/>
      <c r="L1045" s="220"/>
    </row>
    <row r="1046" spans="1:12" s="216" customFormat="1" x14ac:dyDescent="0.3">
      <c r="A1046" s="214"/>
      <c r="B1046" s="215"/>
      <c r="F1046" s="217"/>
      <c r="I1046" s="219"/>
      <c r="J1046" s="219"/>
      <c r="L1046" s="220"/>
    </row>
    <row r="1047" spans="1:12" s="216" customFormat="1" x14ac:dyDescent="0.3">
      <c r="A1047" s="214"/>
      <c r="B1047" s="215"/>
      <c r="F1047" s="217"/>
      <c r="I1047" s="219"/>
      <c r="J1047" s="219"/>
      <c r="L1047" s="220"/>
    </row>
    <row r="1048" spans="1:12" s="216" customFormat="1" x14ac:dyDescent="0.3">
      <c r="A1048" s="214"/>
      <c r="B1048" s="215"/>
      <c r="F1048" s="217"/>
      <c r="I1048" s="219"/>
      <c r="J1048" s="219"/>
      <c r="L1048" s="220"/>
    </row>
    <row r="1049" spans="1:12" s="216" customFormat="1" x14ac:dyDescent="0.3">
      <c r="A1049" s="214"/>
      <c r="B1049" s="215"/>
      <c r="F1049" s="217"/>
      <c r="I1049" s="219"/>
      <c r="J1049" s="219"/>
      <c r="L1049" s="220"/>
    </row>
    <row r="1050" spans="1:12" s="216" customFormat="1" x14ac:dyDescent="0.3">
      <c r="A1050" s="214"/>
      <c r="B1050" s="215"/>
      <c r="F1050" s="217"/>
      <c r="I1050" s="219"/>
      <c r="J1050" s="219"/>
      <c r="L1050" s="220"/>
    </row>
    <row r="1051" spans="1:12" s="216" customFormat="1" x14ac:dyDescent="0.3">
      <c r="A1051" s="214"/>
      <c r="B1051" s="215"/>
      <c r="F1051" s="217"/>
      <c r="I1051" s="219"/>
      <c r="J1051" s="219"/>
      <c r="L1051" s="220"/>
    </row>
    <row r="1052" spans="1:12" s="216" customFormat="1" x14ac:dyDescent="0.3">
      <c r="A1052" s="214"/>
      <c r="B1052" s="215"/>
      <c r="F1052" s="217"/>
      <c r="I1052" s="219"/>
      <c r="J1052" s="219"/>
      <c r="L1052" s="220"/>
    </row>
    <row r="1053" spans="1:12" s="216" customFormat="1" x14ac:dyDescent="0.3">
      <c r="A1053" s="214"/>
      <c r="B1053" s="215"/>
      <c r="F1053" s="217"/>
      <c r="I1053" s="219"/>
      <c r="J1053" s="219"/>
      <c r="L1053" s="220"/>
    </row>
    <row r="1054" spans="1:12" s="216" customFormat="1" x14ac:dyDescent="0.3">
      <c r="A1054" s="214"/>
      <c r="B1054" s="215"/>
      <c r="F1054" s="217"/>
      <c r="I1054" s="219"/>
      <c r="J1054" s="219"/>
      <c r="L1054" s="220"/>
    </row>
    <row r="1055" spans="1:12" s="216" customFormat="1" x14ac:dyDescent="0.3">
      <c r="A1055" s="214"/>
      <c r="B1055" s="215"/>
      <c r="F1055" s="217"/>
      <c r="I1055" s="219"/>
      <c r="J1055" s="219"/>
      <c r="L1055" s="220"/>
    </row>
    <row r="1056" spans="1:12" s="216" customFormat="1" x14ac:dyDescent="0.3">
      <c r="A1056" s="214"/>
      <c r="B1056" s="215"/>
      <c r="F1056" s="217"/>
      <c r="I1056" s="219"/>
      <c r="J1056" s="219"/>
      <c r="L1056" s="220"/>
    </row>
    <row r="1057" spans="1:12" s="216" customFormat="1" x14ac:dyDescent="0.3">
      <c r="A1057" s="214"/>
      <c r="B1057" s="215"/>
      <c r="F1057" s="217"/>
      <c r="I1057" s="219"/>
      <c r="J1057" s="219"/>
      <c r="L1057" s="220"/>
    </row>
    <row r="1058" spans="1:12" s="216" customFormat="1" x14ac:dyDescent="0.3">
      <c r="A1058" s="214"/>
      <c r="B1058" s="215"/>
      <c r="F1058" s="217"/>
      <c r="I1058" s="219"/>
      <c r="J1058" s="219"/>
      <c r="L1058" s="220"/>
    </row>
    <row r="1059" spans="1:12" s="216" customFormat="1" x14ac:dyDescent="0.3">
      <c r="A1059" s="214"/>
      <c r="B1059" s="215"/>
      <c r="F1059" s="217"/>
      <c r="I1059" s="219"/>
      <c r="J1059" s="219"/>
      <c r="L1059" s="220"/>
    </row>
    <row r="1060" spans="1:12" s="216" customFormat="1" x14ac:dyDescent="0.3">
      <c r="A1060" s="214"/>
      <c r="B1060" s="215"/>
      <c r="F1060" s="217"/>
      <c r="I1060" s="219"/>
      <c r="J1060" s="219"/>
      <c r="L1060" s="220"/>
    </row>
    <row r="1061" spans="1:12" s="216" customFormat="1" x14ac:dyDescent="0.3">
      <c r="A1061" s="214"/>
      <c r="B1061" s="215"/>
      <c r="F1061" s="217"/>
      <c r="I1061" s="219"/>
      <c r="J1061" s="219"/>
      <c r="L1061" s="220"/>
    </row>
    <row r="1062" spans="1:12" s="216" customFormat="1" x14ac:dyDescent="0.3">
      <c r="A1062" s="214"/>
      <c r="B1062" s="215"/>
      <c r="F1062" s="217"/>
      <c r="I1062" s="219"/>
      <c r="J1062" s="219"/>
      <c r="L1062" s="220"/>
    </row>
    <row r="1063" spans="1:12" s="216" customFormat="1" x14ac:dyDescent="0.3">
      <c r="A1063" s="214"/>
      <c r="B1063" s="215"/>
      <c r="F1063" s="217"/>
      <c r="I1063" s="219"/>
      <c r="J1063" s="219"/>
      <c r="L1063" s="220"/>
    </row>
    <row r="1064" spans="1:12" s="216" customFormat="1" x14ac:dyDescent="0.3">
      <c r="A1064" s="214"/>
      <c r="B1064" s="215"/>
      <c r="F1064" s="217"/>
      <c r="I1064" s="219"/>
      <c r="J1064" s="219"/>
      <c r="L1064" s="220"/>
    </row>
    <row r="1065" spans="1:12" s="216" customFormat="1" x14ac:dyDescent="0.3">
      <c r="A1065" s="214"/>
      <c r="B1065" s="215"/>
      <c r="F1065" s="217"/>
      <c r="I1065" s="219"/>
      <c r="J1065" s="219"/>
      <c r="L1065" s="220"/>
    </row>
    <row r="1066" spans="1:12" s="216" customFormat="1" x14ac:dyDescent="0.3">
      <c r="A1066" s="214"/>
      <c r="B1066" s="215"/>
      <c r="F1066" s="217"/>
      <c r="I1066" s="219"/>
      <c r="J1066" s="219"/>
      <c r="L1066" s="220"/>
    </row>
    <row r="1067" spans="1:12" s="216" customFormat="1" x14ac:dyDescent="0.3">
      <c r="A1067" s="214"/>
      <c r="B1067" s="215"/>
      <c r="F1067" s="217"/>
      <c r="I1067" s="219"/>
      <c r="J1067" s="219"/>
      <c r="L1067" s="220"/>
    </row>
    <row r="1068" spans="1:12" s="216" customFormat="1" x14ac:dyDescent="0.3">
      <c r="A1068" s="214"/>
      <c r="B1068" s="215"/>
      <c r="F1068" s="217"/>
      <c r="I1068" s="219"/>
      <c r="J1068" s="219"/>
      <c r="L1068" s="220"/>
    </row>
    <row r="1069" spans="1:12" s="216" customFormat="1" x14ac:dyDescent="0.3">
      <c r="A1069" s="214"/>
      <c r="B1069" s="215"/>
      <c r="F1069" s="217"/>
      <c r="I1069" s="219"/>
      <c r="J1069" s="219"/>
      <c r="L1069" s="220"/>
    </row>
    <row r="1070" spans="1:12" s="216" customFormat="1" x14ac:dyDescent="0.3">
      <c r="A1070" s="214"/>
      <c r="B1070" s="215"/>
      <c r="F1070" s="217"/>
      <c r="I1070" s="219"/>
      <c r="J1070" s="219"/>
      <c r="L1070" s="220"/>
    </row>
    <row r="1071" spans="1:12" s="216" customFormat="1" x14ac:dyDescent="0.3">
      <c r="A1071" s="214"/>
      <c r="B1071" s="215"/>
      <c r="F1071" s="217"/>
      <c r="I1071" s="219"/>
      <c r="J1071" s="219"/>
      <c r="L1071" s="220"/>
    </row>
    <row r="1072" spans="1:12" s="216" customFormat="1" x14ac:dyDescent="0.3">
      <c r="A1072" s="214"/>
      <c r="B1072" s="215"/>
      <c r="F1072" s="217"/>
      <c r="I1072" s="219"/>
      <c r="J1072" s="219"/>
      <c r="L1072" s="220"/>
    </row>
    <row r="1073" spans="1:12" s="216" customFormat="1" x14ac:dyDescent="0.3">
      <c r="A1073" s="214"/>
      <c r="B1073" s="215"/>
      <c r="F1073" s="217"/>
      <c r="I1073" s="219"/>
      <c r="J1073" s="219"/>
      <c r="L1073" s="220"/>
    </row>
    <row r="1074" spans="1:12" s="216" customFormat="1" x14ac:dyDescent="0.3">
      <c r="A1074" s="214"/>
      <c r="B1074" s="215"/>
      <c r="F1074" s="217"/>
      <c r="I1074" s="219"/>
      <c r="J1074" s="219"/>
      <c r="L1074" s="220"/>
    </row>
    <row r="1075" spans="1:12" s="216" customFormat="1" x14ac:dyDescent="0.3">
      <c r="A1075" s="214"/>
      <c r="B1075" s="215"/>
      <c r="F1075" s="217"/>
      <c r="I1075" s="219"/>
      <c r="J1075" s="219"/>
      <c r="L1075" s="220"/>
    </row>
    <row r="1076" spans="1:12" s="216" customFormat="1" x14ac:dyDescent="0.3">
      <c r="A1076" s="214"/>
      <c r="B1076" s="215"/>
      <c r="F1076" s="217"/>
      <c r="I1076" s="219"/>
      <c r="J1076" s="219"/>
      <c r="L1076" s="220"/>
    </row>
    <row r="1077" spans="1:12" s="216" customFormat="1" x14ac:dyDescent="0.3">
      <c r="A1077" s="214"/>
      <c r="B1077" s="215"/>
      <c r="F1077" s="217"/>
      <c r="I1077" s="219"/>
      <c r="J1077" s="219"/>
      <c r="L1077" s="220"/>
    </row>
    <row r="1078" spans="1:12" s="216" customFormat="1" x14ac:dyDescent="0.3">
      <c r="A1078" s="214"/>
      <c r="B1078" s="215"/>
      <c r="F1078" s="217"/>
      <c r="I1078" s="219"/>
      <c r="J1078" s="219"/>
      <c r="L1078" s="220"/>
    </row>
    <row r="1079" spans="1:12" s="216" customFormat="1" x14ac:dyDescent="0.3">
      <c r="A1079" s="214"/>
      <c r="B1079" s="215"/>
      <c r="F1079" s="217"/>
      <c r="I1079" s="219"/>
      <c r="J1079" s="219"/>
      <c r="L1079" s="220"/>
    </row>
    <row r="1080" spans="1:12" s="216" customFormat="1" x14ac:dyDescent="0.3">
      <c r="A1080" s="214"/>
      <c r="B1080" s="215"/>
      <c r="F1080" s="217"/>
      <c r="I1080" s="219"/>
      <c r="J1080" s="219"/>
      <c r="L1080" s="220"/>
    </row>
    <row r="1081" spans="1:12" s="216" customFormat="1" x14ac:dyDescent="0.3">
      <c r="A1081" s="214"/>
      <c r="B1081" s="215"/>
      <c r="F1081" s="217"/>
      <c r="I1081" s="219"/>
      <c r="J1081" s="219"/>
      <c r="L1081" s="220"/>
    </row>
    <row r="1082" spans="1:12" s="216" customFormat="1" x14ac:dyDescent="0.3">
      <c r="A1082" s="214"/>
      <c r="B1082" s="215"/>
      <c r="F1082" s="217"/>
      <c r="I1082" s="219"/>
      <c r="J1082" s="219"/>
      <c r="L1082" s="220"/>
    </row>
    <row r="1083" spans="1:12" s="216" customFormat="1" x14ac:dyDescent="0.3">
      <c r="A1083" s="214"/>
      <c r="B1083" s="215"/>
      <c r="F1083" s="217"/>
      <c r="I1083" s="219"/>
      <c r="J1083" s="219"/>
      <c r="L1083" s="220"/>
    </row>
    <row r="1084" spans="1:12" s="216" customFormat="1" x14ac:dyDescent="0.3">
      <c r="A1084" s="214"/>
      <c r="B1084" s="215"/>
      <c r="F1084" s="217"/>
      <c r="I1084" s="219"/>
      <c r="J1084" s="219"/>
      <c r="L1084" s="220"/>
    </row>
    <row r="1085" spans="1:12" s="216" customFormat="1" x14ac:dyDescent="0.3">
      <c r="A1085" s="214"/>
      <c r="B1085" s="215"/>
      <c r="F1085" s="217"/>
      <c r="I1085" s="219"/>
      <c r="J1085" s="219"/>
      <c r="L1085" s="220"/>
    </row>
    <row r="1086" spans="1:12" s="216" customFormat="1" x14ac:dyDescent="0.3">
      <c r="A1086" s="214"/>
      <c r="B1086" s="215"/>
      <c r="F1086" s="217"/>
      <c r="I1086" s="219"/>
      <c r="J1086" s="219"/>
      <c r="L1086" s="220"/>
    </row>
    <row r="1087" spans="1:12" s="216" customFormat="1" x14ac:dyDescent="0.3">
      <c r="A1087" s="214"/>
      <c r="B1087" s="215"/>
      <c r="F1087" s="217"/>
      <c r="I1087" s="219"/>
      <c r="J1087" s="219"/>
      <c r="L1087" s="220"/>
    </row>
    <row r="1088" spans="1:12" s="216" customFormat="1" x14ac:dyDescent="0.3">
      <c r="A1088" s="214"/>
      <c r="B1088" s="215"/>
      <c r="F1088" s="217"/>
      <c r="I1088" s="219"/>
      <c r="J1088" s="219"/>
      <c r="L1088" s="220"/>
    </row>
    <row r="1089" spans="1:12" s="216" customFormat="1" x14ac:dyDescent="0.3">
      <c r="A1089" s="214"/>
      <c r="B1089" s="215"/>
      <c r="F1089" s="217"/>
      <c r="I1089" s="219"/>
      <c r="J1089" s="219"/>
      <c r="L1089" s="220"/>
    </row>
    <row r="1090" spans="1:12" s="216" customFormat="1" x14ac:dyDescent="0.3">
      <c r="A1090" s="214"/>
      <c r="B1090" s="215"/>
      <c r="F1090" s="217"/>
      <c r="I1090" s="219"/>
      <c r="J1090" s="219"/>
      <c r="L1090" s="220"/>
    </row>
    <row r="1091" spans="1:12" s="216" customFormat="1" x14ac:dyDescent="0.3">
      <c r="A1091" s="214"/>
      <c r="B1091" s="215"/>
      <c r="F1091" s="217"/>
      <c r="I1091" s="219"/>
      <c r="J1091" s="219"/>
      <c r="L1091" s="220"/>
    </row>
    <row r="1092" spans="1:12" s="216" customFormat="1" x14ac:dyDescent="0.3">
      <c r="A1092" s="214"/>
      <c r="B1092" s="215"/>
      <c r="F1092" s="217"/>
      <c r="I1092" s="219"/>
      <c r="J1092" s="219"/>
      <c r="L1092" s="220"/>
    </row>
    <row r="1093" spans="1:12" s="216" customFormat="1" x14ac:dyDescent="0.3">
      <c r="A1093" s="214"/>
      <c r="B1093" s="215"/>
      <c r="F1093" s="217"/>
      <c r="I1093" s="219"/>
      <c r="J1093" s="219"/>
      <c r="L1093" s="220"/>
    </row>
    <row r="1094" spans="1:12" s="216" customFormat="1" x14ac:dyDescent="0.3">
      <c r="A1094" s="214"/>
      <c r="B1094" s="215"/>
      <c r="F1094" s="217"/>
      <c r="I1094" s="219"/>
      <c r="J1094" s="219"/>
      <c r="L1094" s="220"/>
    </row>
    <row r="1095" spans="1:12" s="216" customFormat="1" x14ac:dyDescent="0.3">
      <c r="A1095" s="214"/>
      <c r="B1095" s="215"/>
      <c r="F1095" s="217"/>
      <c r="I1095" s="219"/>
      <c r="J1095" s="219"/>
      <c r="L1095" s="220"/>
    </row>
    <row r="1096" spans="1:12" s="216" customFormat="1" x14ac:dyDescent="0.3">
      <c r="A1096" s="214"/>
      <c r="B1096" s="215"/>
      <c r="F1096" s="217"/>
      <c r="I1096" s="219"/>
      <c r="J1096" s="219"/>
      <c r="L1096" s="220"/>
    </row>
    <row r="1097" spans="1:12" s="216" customFormat="1" x14ac:dyDescent="0.3">
      <c r="A1097" s="214"/>
      <c r="B1097" s="215"/>
      <c r="F1097" s="217"/>
      <c r="I1097" s="219"/>
      <c r="J1097" s="219"/>
      <c r="L1097" s="220"/>
    </row>
    <row r="1098" spans="1:12" s="216" customFormat="1" x14ac:dyDescent="0.3">
      <c r="A1098" s="214"/>
      <c r="B1098" s="215"/>
      <c r="F1098" s="217"/>
      <c r="I1098" s="219"/>
      <c r="J1098" s="219"/>
      <c r="L1098" s="220"/>
    </row>
    <row r="1099" spans="1:12" s="216" customFormat="1" x14ac:dyDescent="0.3">
      <c r="A1099" s="214"/>
      <c r="B1099" s="215"/>
      <c r="F1099" s="217"/>
      <c r="I1099" s="219"/>
      <c r="J1099" s="219"/>
      <c r="L1099" s="220"/>
    </row>
    <row r="1100" spans="1:12" s="216" customFormat="1" x14ac:dyDescent="0.3">
      <c r="A1100" s="214"/>
      <c r="B1100" s="215"/>
      <c r="F1100" s="217"/>
      <c r="I1100" s="219"/>
      <c r="J1100" s="219"/>
      <c r="L1100" s="220"/>
    </row>
    <row r="1101" spans="1:12" s="216" customFormat="1" x14ac:dyDescent="0.3">
      <c r="A1101" s="214"/>
      <c r="B1101" s="215"/>
      <c r="F1101" s="217"/>
      <c r="I1101" s="219"/>
      <c r="J1101" s="219"/>
      <c r="L1101" s="220"/>
    </row>
    <row r="1102" spans="1:12" s="216" customFormat="1" x14ac:dyDescent="0.3">
      <c r="A1102" s="214"/>
      <c r="B1102" s="215"/>
      <c r="F1102" s="217"/>
      <c r="I1102" s="219"/>
      <c r="J1102" s="219"/>
      <c r="L1102" s="220"/>
    </row>
    <row r="1103" spans="1:12" s="216" customFormat="1" x14ac:dyDescent="0.3">
      <c r="A1103" s="214"/>
      <c r="B1103" s="215"/>
      <c r="F1103" s="217"/>
      <c r="I1103" s="219"/>
      <c r="J1103" s="219"/>
      <c r="L1103" s="220"/>
    </row>
    <row r="1104" spans="1:12" s="216" customFormat="1" x14ac:dyDescent="0.3">
      <c r="A1104" s="214"/>
      <c r="B1104" s="215"/>
      <c r="F1104" s="217"/>
      <c r="I1104" s="219"/>
      <c r="J1104" s="219"/>
      <c r="L1104" s="220"/>
    </row>
    <row r="1105" spans="1:12" s="216" customFormat="1" x14ac:dyDescent="0.3">
      <c r="A1105" s="214"/>
      <c r="B1105" s="215"/>
      <c r="F1105" s="217"/>
      <c r="I1105" s="219"/>
      <c r="J1105" s="219"/>
      <c r="L1105" s="220"/>
    </row>
    <row r="1106" spans="1:12" s="216" customFormat="1" x14ac:dyDescent="0.3">
      <c r="A1106" s="214"/>
      <c r="B1106" s="215"/>
      <c r="F1106" s="217"/>
      <c r="I1106" s="219"/>
      <c r="J1106" s="219"/>
      <c r="L1106" s="220"/>
    </row>
    <row r="1107" spans="1:12" s="216" customFormat="1" x14ac:dyDescent="0.3">
      <c r="A1107" s="214"/>
      <c r="B1107" s="215"/>
      <c r="F1107" s="217"/>
      <c r="I1107" s="219"/>
      <c r="J1107" s="219"/>
      <c r="L1107" s="220"/>
    </row>
    <row r="1108" spans="1:12" s="216" customFormat="1" x14ac:dyDescent="0.3">
      <c r="A1108" s="214"/>
      <c r="B1108" s="215"/>
      <c r="F1108" s="217"/>
      <c r="I1108" s="219"/>
      <c r="J1108" s="219"/>
      <c r="L1108" s="220"/>
    </row>
    <row r="1109" spans="1:12" s="216" customFormat="1" x14ac:dyDescent="0.3">
      <c r="A1109" s="214"/>
      <c r="B1109" s="215"/>
      <c r="F1109" s="217"/>
      <c r="I1109" s="219"/>
      <c r="J1109" s="219"/>
      <c r="L1109" s="220"/>
    </row>
    <row r="1110" spans="1:12" s="216" customFormat="1" x14ac:dyDescent="0.3">
      <c r="A1110" s="214"/>
      <c r="B1110" s="215"/>
      <c r="F1110" s="217"/>
      <c r="I1110" s="219"/>
      <c r="J1110" s="219"/>
      <c r="L1110" s="220"/>
    </row>
    <row r="1111" spans="1:12" s="216" customFormat="1" x14ac:dyDescent="0.3">
      <c r="A1111" s="214"/>
      <c r="B1111" s="215"/>
      <c r="F1111" s="217"/>
      <c r="I1111" s="219"/>
      <c r="J1111" s="219"/>
      <c r="L1111" s="220"/>
    </row>
    <row r="1112" spans="1:12" s="216" customFormat="1" x14ac:dyDescent="0.3">
      <c r="A1112" s="214"/>
      <c r="B1112" s="215"/>
      <c r="F1112" s="217"/>
      <c r="I1112" s="219"/>
      <c r="J1112" s="219"/>
      <c r="L1112" s="220"/>
    </row>
    <row r="1113" spans="1:12" s="216" customFormat="1" x14ac:dyDescent="0.3">
      <c r="A1113" s="214"/>
      <c r="B1113" s="215"/>
      <c r="F1113" s="217"/>
      <c r="I1113" s="219"/>
      <c r="J1113" s="219"/>
      <c r="L1113" s="220"/>
    </row>
    <row r="1114" spans="1:12" s="216" customFormat="1" x14ac:dyDescent="0.3">
      <c r="A1114" s="214"/>
      <c r="B1114" s="215"/>
      <c r="F1114" s="217"/>
      <c r="I1114" s="219"/>
      <c r="J1114" s="219"/>
      <c r="L1114" s="220"/>
    </row>
    <row r="1115" spans="1:12" s="216" customFormat="1" x14ac:dyDescent="0.3">
      <c r="A1115" s="214"/>
      <c r="B1115" s="215"/>
      <c r="F1115" s="217"/>
      <c r="I1115" s="219"/>
      <c r="J1115" s="219"/>
      <c r="L1115" s="220"/>
    </row>
    <row r="1116" spans="1:12" s="216" customFormat="1" x14ac:dyDescent="0.3">
      <c r="A1116" s="214"/>
      <c r="B1116" s="215"/>
      <c r="F1116" s="217"/>
      <c r="I1116" s="219"/>
      <c r="J1116" s="219"/>
      <c r="L1116" s="220"/>
    </row>
    <row r="1117" spans="1:12" s="216" customFormat="1" x14ac:dyDescent="0.3">
      <c r="A1117" s="214"/>
      <c r="B1117" s="215"/>
      <c r="F1117" s="217"/>
      <c r="I1117" s="219"/>
      <c r="J1117" s="219"/>
      <c r="L1117" s="220"/>
    </row>
    <row r="1118" spans="1:12" s="216" customFormat="1" x14ac:dyDescent="0.3">
      <c r="A1118" s="214"/>
      <c r="B1118" s="215"/>
      <c r="F1118" s="217"/>
      <c r="I1118" s="219"/>
      <c r="J1118" s="219"/>
      <c r="L1118" s="220"/>
    </row>
    <row r="1119" spans="1:12" s="216" customFormat="1" x14ac:dyDescent="0.3">
      <c r="A1119" s="214"/>
      <c r="B1119" s="215"/>
      <c r="F1119" s="217"/>
      <c r="I1119" s="219"/>
      <c r="J1119" s="219"/>
      <c r="L1119" s="220"/>
    </row>
    <row r="1120" spans="1:12" s="216" customFormat="1" x14ac:dyDescent="0.3">
      <c r="A1120" s="214"/>
      <c r="B1120" s="215"/>
      <c r="F1120" s="217"/>
      <c r="I1120" s="219"/>
      <c r="J1120" s="219"/>
      <c r="L1120" s="220"/>
    </row>
    <row r="1121" spans="1:12" s="216" customFormat="1" x14ac:dyDescent="0.3">
      <c r="A1121" s="214"/>
      <c r="B1121" s="215"/>
      <c r="F1121" s="217"/>
      <c r="I1121" s="219"/>
      <c r="J1121" s="219"/>
      <c r="L1121" s="220"/>
    </row>
    <row r="1122" spans="1:12" s="216" customFormat="1" x14ac:dyDescent="0.3">
      <c r="A1122" s="214"/>
      <c r="B1122" s="215"/>
      <c r="F1122" s="217"/>
      <c r="I1122" s="219"/>
      <c r="J1122" s="219"/>
      <c r="L1122" s="220"/>
    </row>
    <row r="1123" spans="1:12" s="216" customFormat="1" x14ac:dyDescent="0.3">
      <c r="A1123" s="214"/>
      <c r="B1123" s="215"/>
      <c r="F1123" s="217"/>
      <c r="I1123" s="219"/>
      <c r="J1123" s="219"/>
      <c r="L1123" s="220"/>
    </row>
    <row r="1124" spans="1:12" s="216" customFormat="1" x14ac:dyDescent="0.3">
      <c r="A1124" s="214"/>
      <c r="B1124" s="215"/>
      <c r="F1124" s="217"/>
      <c r="I1124" s="219"/>
      <c r="J1124" s="219"/>
      <c r="L1124" s="220"/>
    </row>
    <row r="1125" spans="1:12" s="216" customFormat="1" x14ac:dyDescent="0.3">
      <c r="A1125" s="214"/>
      <c r="B1125" s="215"/>
      <c r="F1125" s="217"/>
      <c r="I1125" s="219"/>
      <c r="J1125" s="219"/>
      <c r="L1125" s="220"/>
    </row>
    <row r="1126" spans="1:12" s="216" customFormat="1" x14ac:dyDescent="0.3">
      <c r="A1126" s="214"/>
      <c r="B1126" s="215"/>
      <c r="F1126" s="217"/>
      <c r="I1126" s="219"/>
      <c r="J1126" s="219"/>
      <c r="L1126" s="220"/>
    </row>
    <row r="1127" spans="1:12" s="216" customFormat="1" x14ac:dyDescent="0.3">
      <c r="A1127" s="214"/>
      <c r="B1127" s="215"/>
      <c r="F1127" s="217"/>
      <c r="I1127" s="219"/>
      <c r="J1127" s="219"/>
      <c r="L1127" s="220"/>
    </row>
    <row r="1128" spans="1:12" s="216" customFormat="1" x14ac:dyDescent="0.3">
      <c r="A1128" s="214"/>
      <c r="B1128" s="215"/>
      <c r="F1128" s="217"/>
      <c r="I1128" s="219"/>
      <c r="J1128" s="219"/>
      <c r="L1128" s="220"/>
    </row>
    <row r="1129" spans="1:12" s="216" customFormat="1" x14ac:dyDescent="0.3">
      <c r="A1129" s="214"/>
      <c r="B1129" s="215"/>
      <c r="F1129" s="217"/>
      <c r="I1129" s="219"/>
      <c r="J1129" s="219"/>
      <c r="L1129" s="220"/>
    </row>
    <row r="1130" spans="1:12" s="216" customFormat="1" x14ac:dyDescent="0.3">
      <c r="A1130" s="214"/>
      <c r="B1130" s="215"/>
      <c r="F1130" s="217"/>
      <c r="I1130" s="219"/>
      <c r="J1130" s="219"/>
      <c r="L1130" s="220"/>
    </row>
    <row r="1131" spans="1:12" s="216" customFormat="1" x14ac:dyDescent="0.3">
      <c r="A1131" s="214"/>
      <c r="B1131" s="215"/>
      <c r="F1131" s="217"/>
      <c r="I1131" s="219"/>
      <c r="J1131" s="219"/>
      <c r="L1131" s="220"/>
    </row>
    <row r="1132" spans="1:12" s="216" customFormat="1" x14ac:dyDescent="0.3">
      <c r="A1132" s="214"/>
      <c r="B1132" s="215"/>
      <c r="F1132" s="217"/>
      <c r="I1132" s="219"/>
      <c r="J1132" s="219"/>
      <c r="L1132" s="220"/>
    </row>
    <row r="1133" spans="1:12" s="216" customFormat="1" x14ac:dyDescent="0.3">
      <c r="A1133" s="214"/>
      <c r="B1133" s="215"/>
      <c r="F1133" s="217"/>
      <c r="I1133" s="219"/>
      <c r="J1133" s="219"/>
      <c r="L1133" s="220"/>
    </row>
    <row r="1134" spans="1:12" s="216" customFormat="1" x14ac:dyDescent="0.3">
      <c r="A1134" s="214"/>
      <c r="B1134" s="215"/>
      <c r="F1134" s="217"/>
      <c r="I1134" s="219"/>
      <c r="J1134" s="219"/>
      <c r="L1134" s="220"/>
    </row>
    <row r="1135" spans="1:12" s="216" customFormat="1" x14ac:dyDescent="0.3">
      <c r="A1135" s="214"/>
      <c r="B1135" s="215"/>
      <c r="F1135" s="217"/>
      <c r="I1135" s="219"/>
      <c r="J1135" s="219"/>
      <c r="L1135" s="220"/>
    </row>
    <row r="1136" spans="1:12" s="216" customFormat="1" x14ac:dyDescent="0.3">
      <c r="A1136" s="214"/>
      <c r="B1136" s="215"/>
      <c r="F1136" s="217"/>
      <c r="I1136" s="219"/>
      <c r="J1136" s="219"/>
      <c r="L1136" s="220"/>
    </row>
    <row r="1137" spans="1:12" s="216" customFormat="1" x14ac:dyDescent="0.3">
      <c r="A1137" s="214"/>
      <c r="B1137" s="215"/>
      <c r="F1137" s="217"/>
      <c r="I1137" s="219"/>
      <c r="J1137" s="219"/>
      <c r="L1137" s="220"/>
    </row>
    <row r="1138" spans="1:12" s="216" customFormat="1" x14ac:dyDescent="0.3">
      <c r="A1138" s="214"/>
      <c r="B1138" s="215"/>
      <c r="F1138" s="217"/>
      <c r="I1138" s="219"/>
      <c r="J1138" s="219"/>
      <c r="L1138" s="220"/>
    </row>
    <row r="1139" spans="1:12" s="216" customFormat="1" x14ac:dyDescent="0.3">
      <c r="A1139" s="214"/>
      <c r="B1139" s="215"/>
      <c r="F1139" s="217"/>
      <c r="I1139" s="219"/>
      <c r="J1139" s="219"/>
      <c r="L1139" s="220"/>
    </row>
    <row r="1140" spans="1:12" s="216" customFormat="1" x14ac:dyDescent="0.3">
      <c r="A1140" s="214"/>
      <c r="B1140" s="215"/>
      <c r="F1140" s="217"/>
      <c r="I1140" s="219"/>
      <c r="J1140" s="219"/>
      <c r="L1140" s="220"/>
    </row>
    <row r="1141" spans="1:12" s="216" customFormat="1" x14ac:dyDescent="0.3">
      <c r="A1141" s="214"/>
      <c r="B1141" s="215"/>
      <c r="F1141" s="217"/>
      <c r="I1141" s="219"/>
      <c r="J1141" s="219"/>
      <c r="L1141" s="220"/>
    </row>
    <row r="1142" spans="1:12" s="216" customFormat="1" x14ac:dyDescent="0.3">
      <c r="A1142" s="214"/>
      <c r="B1142" s="215"/>
      <c r="F1142" s="217"/>
      <c r="I1142" s="219"/>
      <c r="J1142" s="219"/>
      <c r="L1142" s="220"/>
    </row>
    <row r="1143" spans="1:12" s="216" customFormat="1" x14ac:dyDescent="0.3">
      <c r="A1143" s="214"/>
      <c r="B1143" s="215"/>
      <c r="F1143" s="217"/>
      <c r="I1143" s="219"/>
      <c r="J1143" s="219"/>
      <c r="L1143" s="220"/>
    </row>
    <row r="1144" spans="1:12" s="216" customFormat="1" x14ac:dyDescent="0.3">
      <c r="A1144" s="214"/>
      <c r="B1144" s="215"/>
      <c r="F1144" s="217"/>
      <c r="I1144" s="219"/>
      <c r="J1144" s="219"/>
      <c r="L1144" s="220"/>
    </row>
    <row r="1145" spans="1:12" s="216" customFormat="1" x14ac:dyDescent="0.3">
      <c r="A1145" s="214"/>
      <c r="B1145" s="215"/>
      <c r="F1145" s="217"/>
      <c r="I1145" s="219"/>
      <c r="J1145" s="219"/>
      <c r="L1145" s="220"/>
    </row>
    <row r="1146" spans="1:12" s="216" customFormat="1" x14ac:dyDescent="0.3">
      <c r="A1146" s="214"/>
      <c r="B1146" s="215"/>
      <c r="F1146" s="217"/>
      <c r="I1146" s="219"/>
      <c r="J1146" s="219"/>
      <c r="L1146" s="220"/>
    </row>
    <row r="1147" spans="1:12" s="216" customFormat="1" x14ac:dyDescent="0.3">
      <c r="A1147" s="214"/>
      <c r="B1147" s="215"/>
      <c r="F1147" s="217"/>
      <c r="I1147" s="219"/>
      <c r="J1147" s="219"/>
      <c r="L1147" s="220"/>
    </row>
    <row r="1148" spans="1:12" s="216" customFormat="1" x14ac:dyDescent="0.3">
      <c r="A1148" s="214"/>
      <c r="B1148" s="215"/>
      <c r="F1148" s="217"/>
      <c r="I1148" s="219"/>
      <c r="J1148" s="219"/>
      <c r="L1148" s="220"/>
    </row>
    <row r="1149" spans="1:12" s="216" customFormat="1" x14ac:dyDescent="0.3">
      <c r="A1149" s="214"/>
      <c r="B1149" s="215"/>
      <c r="F1149" s="217"/>
      <c r="I1149" s="219"/>
      <c r="J1149" s="219"/>
      <c r="L1149" s="220"/>
    </row>
    <row r="1150" spans="1:12" s="216" customFormat="1" x14ac:dyDescent="0.3">
      <c r="A1150" s="214"/>
      <c r="B1150" s="215"/>
      <c r="F1150" s="217"/>
      <c r="I1150" s="219"/>
      <c r="J1150" s="219"/>
      <c r="L1150" s="220"/>
    </row>
    <row r="1151" spans="1:12" s="216" customFormat="1" x14ac:dyDescent="0.3">
      <c r="A1151" s="214"/>
      <c r="B1151" s="215"/>
      <c r="F1151" s="217"/>
      <c r="I1151" s="219"/>
      <c r="J1151" s="219"/>
      <c r="L1151" s="220"/>
    </row>
    <row r="1152" spans="1:12" s="216" customFormat="1" x14ac:dyDescent="0.3">
      <c r="A1152" s="214"/>
      <c r="B1152" s="215"/>
      <c r="F1152" s="217"/>
      <c r="I1152" s="219"/>
      <c r="J1152" s="219"/>
      <c r="L1152" s="220"/>
    </row>
    <row r="1153" spans="1:12" s="216" customFormat="1" x14ac:dyDescent="0.3">
      <c r="A1153" s="214"/>
      <c r="B1153" s="215"/>
      <c r="F1153" s="217"/>
      <c r="I1153" s="219"/>
      <c r="J1153" s="219"/>
      <c r="L1153" s="220"/>
    </row>
    <row r="1154" spans="1:12" s="216" customFormat="1" x14ac:dyDescent="0.3">
      <c r="A1154" s="214"/>
      <c r="B1154" s="215"/>
      <c r="F1154" s="217"/>
      <c r="I1154" s="219"/>
      <c r="J1154" s="219"/>
      <c r="L1154" s="220"/>
    </row>
    <row r="1155" spans="1:12" s="216" customFormat="1" x14ac:dyDescent="0.3">
      <c r="A1155" s="214"/>
      <c r="B1155" s="215"/>
      <c r="F1155" s="217"/>
      <c r="I1155" s="219"/>
      <c r="J1155" s="219"/>
      <c r="L1155" s="220"/>
    </row>
    <row r="1156" spans="1:12" s="216" customFormat="1" x14ac:dyDescent="0.3">
      <c r="A1156" s="214"/>
      <c r="B1156" s="215"/>
      <c r="F1156" s="217"/>
      <c r="I1156" s="219"/>
      <c r="J1156" s="219"/>
      <c r="L1156" s="220"/>
    </row>
    <row r="1157" spans="1:12" s="216" customFormat="1" x14ac:dyDescent="0.3">
      <c r="A1157" s="214"/>
      <c r="B1157" s="215"/>
      <c r="F1157" s="217"/>
      <c r="I1157" s="219"/>
      <c r="J1157" s="219"/>
      <c r="L1157" s="220"/>
    </row>
    <row r="1158" spans="1:12" s="216" customFormat="1" x14ac:dyDescent="0.3">
      <c r="A1158" s="214"/>
      <c r="B1158" s="215"/>
      <c r="F1158" s="217"/>
      <c r="I1158" s="219"/>
      <c r="J1158" s="219"/>
      <c r="L1158" s="220"/>
    </row>
    <row r="1159" spans="1:12" s="216" customFormat="1" x14ac:dyDescent="0.3">
      <c r="A1159" s="214"/>
      <c r="B1159" s="215"/>
      <c r="F1159" s="217"/>
      <c r="I1159" s="219"/>
      <c r="J1159" s="219"/>
      <c r="L1159" s="220"/>
    </row>
    <row r="1160" spans="1:12" s="216" customFormat="1" x14ac:dyDescent="0.3">
      <c r="A1160" s="214"/>
      <c r="B1160" s="215"/>
      <c r="F1160" s="217"/>
      <c r="I1160" s="219"/>
      <c r="J1160" s="219"/>
      <c r="L1160" s="220"/>
    </row>
    <row r="1161" spans="1:12" s="216" customFormat="1" x14ac:dyDescent="0.3">
      <c r="A1161" s="214"/>
      <c r="B1161" s="215"/>
      <c r="F1161" s="217"/>
      <c r="I1161" s="219"/>
      <c r="J1161" s="219"/>
      <c r="L1161" s="220"/>
    </row>
    <row r="1162" spans="1:12" s="216" customFormat="1" x14ac:dyDescent="0.3">
      <c r="A1162" s="214"/>
      <c r="B1162" s="215"/>
      <c r="F1162" s="217"/>
      <c r="I1162" s="219"/>
      <c r="J1162" s="219"/>
      <c r="L1162" s="220"/>
    </row>
    <row r="1163" spans="1:12" s="216" customFormat="1" x14ac:dyDescent="0.3">
      <c r="A1163" s="214"/>
      <c r="B1163" s="215"/>
      <c r="F1163" s="217"/>
      <c r="I1163" s="219"/>
      <c r="J1163" s="219"/>
      <c r="L1163" s="220"/>
    </row>
    <row r="1164" spans="1:12" s="216" customFormat="1" x14ac:dyDescent="0.3">
      <c r="A1164" s="214"/>
      <c r="B1164" s="215"/>
      <c r="F1164" s="217"/>
      <c r="I1164" s="219"/>
      <c r="J1164" s="219"/>
      <c r="L1164" s="220"/>
    </row>
    <row r="1165" spans="1:12" s="216" customFormat="1" x14ac:dyDescent="0.3">
      <c r="A1165" s="214"/>
      <c r="B1165" s="215"/>
      <c r="F1165" s="217"/>
      <c r="I1165" s="219"/>
      <c r="J1165" s="219"/>
      <c r="L1165" s="220"/>
    </row>
    <row r="1166" spans="1:12" s="216" customFormat="1" x14ac:dyDescent="0.3">
      <c r="A1166" s="214"/>
      <c r="B1166" s="215"/>
      <c r="F1166" s="217"/>
      <c r="I1166" s="219"/>
      <c r="J1166" s="219"/>
      <c r="L1166" s="220"/>
    </row>
    <row r="1167" spans="1:12" s="216" customFormat="1" x14ac:dyDescent="0.3">
      <c r="A1167" s="214"/>
      <c r="B1167" s="215"/>
      <c r="F1167" s="217"/>
      <c r="I1167" s="219"/>
      <c r="J1167" s="219"/>
      <c r="L1167" s="220"/>
    </row>
    <row r="1168" spans="1:12" s="216" customFormat="1" x14ac:dyDescent="0.3">
      <c r="A1168" s="214"/>
      <c r="B1168" s="215"/>
      <c r="F1168" s="217"/>
      <c r="I1168" s="219"/>
      <c r="J1168" s="219"/>
      <c r="L1168" s="220"/>
    </row>
    <row r="1169" spans="1:12" s="216" customFormat="1" x14ac:dyDescent="0.3">
      <c r="A1169" s="214"/>
      <c r="B1169" s="215"/>
      <c r="F1169" s="217"/>
      <c r="I1169" s="219"/>
      <c r="J1169" s="219"/>
      <c r="L1169" s="220"/>
    </row>
    <row r="1170" spans="1:12" s="216" customFormat="1" x14ac:dyDescent="0.3">
      <c r="A1170" s="214"/>
      <c r="B1170" s="215"/>
      <c r="F1170" s="217"/>
      <c r="I1170" s="219"/>
      <c r="J1170" s="219"/>
      <c r="L1170" s="220"/>
    </row>
    <row r="1171" spans="1:12" s="216" customFormat="1" x14ac:dyDescent="0.3">
      <c r="A1171" s="214"/>
      <c r="B1171" s="215"/>
      <c r="F1171" s="217"/>
      <c r="I1171" s="219"/>
      <c r="J1171" s="219"/>
      <c r="L1171" s="220"/>
    </row>
    <row r="1172" spans="1:12" s="216" customFormat="1" x14ac:dyDescent="0.3">
      <c r="A1172" s="214"/>
      <c r="B1172" s="215"/>
      <c r="F1172" s="217"/>
      <c r="I1172" s="219"/>
      <c r="J1172" s="219"/>
      <c r="L1172" s="220"/>
    </row>
    <row r="1173" spans="1:12" s="216" customFormat="1" x14ac:dyDescent="0.3">
      <c r="A1173" s="214"/>
      <c r="B1173" s="215"/>
      <c r="F1173" s="217"/>
      <c r="I1173" s="219"/>
      <c r="J1173" s="219"/>
      <c r="L1173" s="220"/>
    </row>
    <row r="1174" spans="1:12" s="216" customFormat="1" x14ac:dyDescent="0.3">
      <c r="A1174" s="214"/>
      <c r="B1174" s="215"/>
      <c r="F1174" s="217"/>
      <c r="I1174" s="219"/>
      <c r="J1174" s="219"/>
      <c r="L1174" s="220"/>
    </row>
    <row r="1175" spans="1:12" s="216" customFormat="1" x14ac:dyDescent="0.3">
      <c r="A1175" s="214"/>
      <c r="B1175" s="215"/>
      <c r="F1175" s="217"/>
      <c r="I1175" s="219"/>
      <c r="J1175" s="219"/>
      <c r="L1175" s="220"/>
    </row>
    <row r="1176" spans="1:12" s="216" customFormat="1" x14ac:dyDescent="0.3">
      <c r="A1176" s="214"/>
      <c r="B1176" s="215"/>
      <c r="F1176" s="217"/>
      <c r="I1176" s="219"/>
      <c r="J1176" s="219"/>
      <c r="L1176" s="220"/>
    </row>
    <row r="1177" spans="1:12" s="216" customFormat="1" x14ac:dyDescent="0.3">
      <c r="A1177" s="214"/>
      <c r="B1177" s="215"/>
      <c r="F1177" s="217"/>
      <c r="I1177" s="219"/>
      <c r="J1177" s="219"/>
      <c r="L1177" s="220"/>
    </row>
    <row r="1178" spans="1:12" s="216" customFormat="1" x14ac:dyDescent="0.3">
      <c r="A1178" s="214"/>
      <c r="B1178" s="215"/>
      <c r="F1178" s="217"/>
      <c r="I1178" s="219"/>
      <c r="J1178" s="219"/>
      <c r="L1178" s="220"/>
    </row>
    <row r="1179" spans="1:12" s="216" customFormat="1" x14ac:dyDescent="0.3">
      <c r="A1179" s="214"/>
      <c r="B1179" s="215"/>
      <c r="F1179" s="217"/>
      <c r="I1179" s="219"/>
      <c r="J1179" s="219"/>
      <c r="L1179" s="220"/>
    </row>
    <row r="1180" spans="1:12" s="216" customFormat="1" x14ac:dyDescent="0.3">
      <c r="A1180" s="214"/>
      <c r="B1180" s="215"/>
      <c r="F1180" s="217"/>
      <c r="I1180" s="219"/>
      <c r="J1180" s="219"/>
      <c r="L1180" s="220"/>
    </row>
    <row r="1181" spans="1:12" s="216" customFormat="1" x14ac:dyDescent="0.3">
      <c r="A1181" s="214"/>
      <c r="B1181" s="215"/>
      <c r="F1181" s="217"/>
      <c r="I1181" s="219"/>
      <c r="J1181" s="219"/>
      <c r="L1181" s="220"/>
    </row>
    <row r="1182" spans="1:12" s="216" customFormat="1" x14ac:dyDescent="0.3">
      <c r="A1182" s="214"/>
      <c r="B1182" s="215"/>
      <c r="F1182" s="217"/>
      <c r="I1182" s="219"/>
      <c r="J1182" s="219"/>
      <c r="L1182" s="220"/>
    </row>
    <row r="1183" spans="1:12" s="216" customFormat="1" x14ac:dyDescent="0.3">
      <c r="A1183" s="214"/>
      <c r="B1183" s="215"/>
      <c r="F1183" s="217"/>
      <c r="I1183" s="219"/>
      <c r="J1183" s="219"/>
      <c r="L1183" s="220"/>
    </row>
    <row r="1184" spans="1:12" s="216" customFormat="1" x14ac:dyDescent="0.3">
      <c r="A1184" s="214"/>
      <c r="B1184" s="215"/>
      <c r="F1184" s="217"/>
      <c r="I1184" s="219"/>
      <c r="J1184" s="219"/>
      <c r="L1184" s="220"/>
    </row>
    <row r="1185" spans="1:12" s="216" customFormat="1" x14ac:dyDescent="0.3">
      <c r="A1185" s="214"/>
      <c r="B1185" s="215"/>
      <c r="F1185" s="217"/>
      <c r="I1185" s="219"/>
      <c r="J1185" s="219"/>
      <c r="L1185" s="220"/>
    </row>
    <row r="1186" spans="1:12" s="216" customFormat="1" x14ac:dyDescent="0.3">
      <c r="A1186" s="214"/>
      <c r="B1186" s="215"/>
      <c r="F1186" s="217"/>
      <c r="I1186" s="219"/>
      <c r="J1186" s="219"/>
      <c r="L1186" s="220"/>
    </row>
    <row r="1187" spans="1:12" s="216" customFormat="1" x14ac:dyDescent="0.3">
      <c r="A1187" s="214"/>
      <c r="B1187" s="215"/>
      <c r="F1187" s="217"/>
      <c r="I1187" s="219"/>
      <c r="J1187" s="219"/>
      <c r="L1187" s="220"/>
    </row>
    <row r="1188" spans="1:12" s="216" customFormat="1" x14ac:dyDescent="0.3">
      <c r="A1188" s="214"/>
      <c r="B1188" s="215"/>
      <c r="F1188" s="217"/>
      <c r="I1188" s="219"/>
      <c r="J1188" s="219"/>
      <c r="L1188" s="220"/>
    </row>
    <row r="1189" spans="1:12" s="216" customFormat="1" x14ac:dyDescent="0.3">
      <c r="A1189" s="214"/>
      <c r="B1189" s="215"/>
      <c r="F1189" s="217"/>
      <c r="I1189" s="219"/>
      <c r="J1189" s="219"/>
      <c r="L1189" s="220"/>
    </row>
    <row r="1190" spans="1:12" s="216" customFormat="1" x14ac:dyDescent="0.3">
      <c r="A1190" s="214"/>
      <c r="B1190" s="215"/>
      <c r="F1190" s="217"/>
      <c r="I1190" s="219"/>
      <c r="J1190" s="219"/>
      <c r="L1190" s="220"/>
    </row>
    <row r="1191" spans="1:12" s="216" customFormat="1" x14ac:dyDescent="0.3">
      <c r="A1191" s="214"/>
      <c r="B1191" s="215"/>
      <c r="F1191" s="217"/>
      <c r="I1191" s="219"/>
      <c r="J1191" s="219"/>
      <c r="L1191" s="220"/>
    </row>
    <row r="1192" spans="1:12" s="216" customFormat="1" x14ac:dyDescent="0.3">
      <c r="A1192" s="214"/>
      <c r="B1192" s="215"/>
      <c r="F1192" s="217"/>
      <c r="I1192" s="219"/>
      <c r="J1192" s="219"/>
      <c r="L1192" s="220"/>
    </row>
    <row r="1193" spans="1:12" s="216" customFormat="1" x14ac:dyDescent="0.3">
      <c r="A1193" s="214"/>
      <c r="B1193" s="215"/>
      <c r="F1193" s="217"/>
      <c r="I1193" s="219"/>
      <c r="J1193" s="219"/>
      <c r="L1193" s="220"/>
    </row>
    <row r="1194" spans="1:12" s="216" customFormat="1" x14ac:dyDescent="0.3">
      <c r="A1194" s="214"/>
      <c r="B1194" s="215"/>
      <c r="F1194" s="217"/>
      <c r="I1194" s="219"/>
      <c r="J1194" s="219"/>
      <c r="L1194" s="220"/>
    </row>
    <row r="1195" spans="1:12" s="216" customFormat="1" x14ac:dyDescent="0.3">
      <c r="A1195" s="214"/>
      <c r="B1195" s="215"/>
      <c r="F1195" s="217"/>
      <c r="I1195" s="219"/>
      <c r="J1195" s="219"/>
      <c r="L1195" s="220"/>
    </row>
    <row r="1196" spans="1:12" s="216" customFormat="1" x14ac:dyDescent="0.3">
      <c r="A1196" s="214"/>
      <c r="B1196" s="215"/>
      <c r="F1196" s="217"/>
      <c r="I1196" s="219"/>
      <c r="J1196" s="219"/>
      <c r="L1196" s="220"/>
    </row>
    <row r="1197" spans="1:12" s="216" customFormat="1" x14ac:dyDescent="0.3">
      <c r="A1197" s="214"/>
      <c r="B1197" s="215"/>
      <c r="F1197" s="217"/>
      <c r="I1197" s="219"/>
      <c r="J1197" s="219"/>
      <c r="L1197" s="220"/>
    </row>
    <row r="1198" spans="1:12" s="216" customFormat="1" x14ac:dyDescent="0.3">
      <c r="A1198" s="214"/>
      <c r="B1198" s="215"/>
      <c r="F1198" s="217"/>
      <c r="I1198" s="219"/>
      <c r="J1198" s="219"/>
      <c r="L1198" s="220"/>
    </row>
    <row r="1199" spans="1:12" s="216" customFormat="1" x14ac:dyDescent="0.3">
      <c r="A1199" s="214"/>
      <c r="B1199" s="215"/>
      <c r="F1199" s="217"/>
      <c r="I1199" s="219"/>
      <c r="J1199" s="219"/>
      <c r="L1199" s="220"/>
    </row>
    <row r="1200" spans="1:12" s="216" customFormat="1" x14ac:dyDescent="0.3">
      <c r="A1200" s="214"/>
      <c r="B1200" s="215"/>
      <c r="F1200" s="217"/>
      <c r="I1200" s="219"/>
      <c r="J1200" s="219"/>
      <c r="L1200" s="220"/>
    </row>
    <row r="1201" spans="1:12" s="216" customFormat="1" x14ac:dyDescent="0.3">
      <c r="A1201" s="214"/>
      <c r="B1201" s="215"/>
      <c r="F1201" s="217"/>
      <c r="I1201" s="219"/>
      <c r="J1201" s="219"/>
      <c r="L1201" s="220"/>
    </row>
    <row r="1202" spans="1:12" s="216" customFormat="1" x14ac:dyDescent="0.3">
      <c r="A1202" s="214"/>
      <c r="B1202" s="215"/>
      <c r="F1202" s="217"/>
      <c r="I1202" s="219"/>
      <c r="J1202" s="219"/>
      <c r="L1202" s="220"/>
    </row>
    <row r="1203" spans="1:12" s="216" customFormat="1" x14ac:dyDescent="0.3">
      <c r="A1203" s="214"/>
      <c r="B1203" s="215"/>
      <c r="F1203" s="217"/>
      <c r="I1203" s="219"/>
      <c r="J1203" s="219"/>
      <c r="L1203" s="220"/>
    </row>
    <row r="1204" spans="1:12" s="216" customFormat="1" x14ac:dyDescent="0.3">
      <c r="A1204" s="214"/>
      <c r="B1204" s="215"/>
      <c r="F1204" s="217"/>
      <c r="I1204" s="219"/>
      <c r="J1204" s="219"/>
      <c r="L1204" s="220"/>
    </row>
    <row r="1205" spans="1:12" s="216" customFormat="1" x14ac:dyDescent="0.3">
      <c r="A1205" s="214"/>
      <c r="B1205" s="215"/>
      <c r="F1205" s="217"/>
      <c r="I1205" s="219"/>
      <c r="J1205" s="219"/>
      <c r="L1205" s="220"/>
    </row>
    <row r="1206" spans="1:12" s="216" customFormat="1" x14ac:dyDescent="0.3">
      <c r="A1206" s="214"/>
      <c r="B1206" s="215"/>
      <c r="F1206" s="217"/>
      <c r="I1206" s="219"/>
      <c r="J1206" s="219"/>
      <c r="L1206" s="220"/>
    </row>
    <row r="1207" spans="1:12" s="216" customFormat="1" x14ac:dyDescent="0.3">
      <c r="A1207" s="214"/>
      <c r="B1207" s="215"/>
      <c r="F1207" s="217"/>
      <c r="I1207" s="219"/>
      <c r="J1207" s="219"/>
      <c r="L1207" s="220"/>
    </row>
    <row r="1208" spans="1:12" s="216" customFormat="1" x14ac:dyDescent="0.3">
      <c r="A1208" s="214"/>
      <c r="B1208" s="215"/>
      <c r="F1208" s="217"/>
      <c r="I1208" s="219"/>
      <c r="J1208" s="219"/>
      <c r="L1208" s="220"/>
    </row>
    <row r="1209" spans="1:12" s="216" customFormat="1" x14ac:dyDescent="0.3">
      <c r="A1209" s="214"/>
      <c r="B1209" s="215"/>
      <c r="F1209" s="217"/>
      <c r="I1209" s="219"/>
      <c r="J1209" s="219"/>
      <c r="L1209" s="220"/>
    </row>
    <row r="1210" spans="1:12" s="216" customFormat="1" x14ac:dyDescent="0.3">
      <c r="A1210" s="214"/>
      <c r="B1210" s="215"/>
      <c r="F1210" s="217"/>
      <c r="I1210" s="219"/>
      <c r="J1210" s="219"/>
      <c r="L1210" s="220"/>
    </row>
    <row r="1211" spans="1:12" s="216" customFormat="1" x14ac:dyDescent="0.3">
      <c r="A1211" s="214"/>
      <c r="B1211" s="215"/>
      <c r="F1211" s="217"/>
      <c r="I1211" s="219"/>
      <c r="J1211" s="219"/>
      <c r="L1211" s="220"/>
    </row>
    <row r="1212" spans="1:12" s="216" customFormat="1" x14ac:dyDescent="0.3">
      <c r="A1212" s="214"/>
      <c r="B1212" s="215"/>
      <c r="F1212" s="217"/>
      <c r="I1212" s="219"/>
      <c r="J1212" s="219"/>
      <c r="L1212" s="220"/>
    </row>
    <row r="1213" spans="1:12" s="216" customFormat="1" x14ac:dyDescent="0.3">
      <c r="A1213" s="214"/>
      <c r="B1213" s="215"/>
      <c r="F1213" s="217"/>
      <c r="I1213" s="219"/>
      <c r="J1213" s="219"/>
      <c r="L1213" s="220"/>
    </row>
    <row r="1214" spans="1:12" s="216" customFormat="1" x14ac:dyDescent="0.3">
      <c r="A1214" s="214"/>
      <c r="B1214" s="215"/>
      <c r="F1214" s="217"/>
      <c r="I1214" s="219"/>
      <c r="J1214" s="219"/>
      <c r="L1214" s="220"/>
    </row>
    <row r="1215" spans="1:12" s="216" customFormat="1" x14ac:dyDescent="0.3">
      <c r="A1215" s="214"/>
      <c r="B1215" s="215"/>
      <c r="F1215" s="217"/>
      <c r="I1215" s="219"/>
      <c r="J1215" s="219"/>
      <c r="L1215" s="220"/>
    </row>
    <row r="1216" spans="1:12" s="216" customFormat="1" x14ac:dyDescent="0.3">
      <c r="A1216" s="214"/>
      <c r="B1216" s="215"/>
      <c r="F1216" s="217"/>
      <c r="I1216" s="219"/>
      <c r="J1216" s="219"/>
      <c r="L1216" s="220"/>
    </row>
    <row r="1217" spans="1:27" s="216" customFormat="1" x14ac:dyDescent="0.3">
      <c r="A1217" s="214"/>
      <c r="B1217" s="215"/>
      <c r="F1217" s="217"/>
      <c r="I1217" s="219"/>
      <c r="J1217" s="219"/>
      <c r="L1217" s="220"/>
    </row>
    <row r="1218" spans="1:27" s="216" customFormat="1" x14ac:dyDescent="0.3">
      <c r="A1218" s="214"/>
      <c r="B1218" s="215"/>
      <c r="F1218" s="217"/>
      <c r="I1218" s="219"/>
      <c r="J1218" s="219"/>
      <c r="L1218" s="220"/>
    </row>
    <row r="1219" spans="1:27" s="216" customFormat="1" x14ac:dyDescent="0.3">
      <c r="A1219" s="214"/>
      <c r="B1219" s="215"/>
      <c r="F1219" s="217"/>
      <c r="I1219" s="219"/>
      <c r="J1219" s="219"/>
      <c r="L1219" s="220"/>
    </row>
    <row r="1220" spans="1:27" s="216" customFormat="1" x14ac:dyDescent="0.3">
      <c r="A1220" s="214"/>
      <c r="B1220" s="215"/>
      <c r="F1220" s="217"/>
      <c r="I1220" s="219"/>
      <c r="J1220" s="219"/>
      <c r="L1220" s="220"/>
    </row>
    <row r="1221" spans="1:27" s="216" customFormat="1" x14ac:dyDescent="0.3">
      <c r="A1221" s="214"/>
      <c r="B1221" s="215"/>
      <c r="F1221" s="217"/>
      <c r="I1221" s="219"/>
      <c r="J1221" s="219"/>
      <c r="L1221" s="220"/>
    </row>
    <row r="1222" spans="1:27" s="216" customFormat="1" x14ac:dyDescent="0.3">
      <c r="A1222" s="214"/>
      <c r="B1222" s="215"/>
      <c r="F1222" s="217"/>
      <c r="I1222" s="219"/>
      <c r="J1222" s="219"/>
      <c r="L1222" s="220"/>
    </row>
    <row r="1223" spans="1:27" s="216" customFormat="1" x14ac:dyDescent="0.3">
      <c r="A1223" s="214"/>
      <c r="B1223" s="215"/>
      <c r="F1223" s="217"/>
      <c r="I1223" s="219"/>
      <c r="J1223" s="219"/>
      <c r="L1223" s="220"/>
    </row>
    <row r="1224" spans="1:27" s="216" customFormat="1" x14ac:dyDescent="0.3">
      <c r="A1224" s="214"/>
      <c r="B1224" s="215"/>
      <c r="F1224" s="217"/>
      <c r="I1224" s="219"/>
      <c r="J1224" s="219"/>
      <c r="L1224" s="220"/>
    </row>
    <row r="1225" spans="1:27" s="216" customFormat="1" x14ac:dyDescent="0.3">
      <c r="A1225" s="214"/>
      <c r="B1225" s="215"/>
      <c r="F1225" s="217"/>
      <c r="I1225" s="219"/>
      <c r="J1225" s="219"/>
      <c r="L1225" s="220"/>
    </row>
    <row r="1226" spans="1:27" s="216" customFormat="1" x14ac:dyDescent="0.3">
      <c r="A1226" s="214"/>
      <c r="B1226" s="215"/>
      <c r="F1226" s="217"/>
      <c r="I1226" s="219"/>
      <c r="J1226" s="219"/>
      <c r="L1226" s="220"/>
    </row>
    <row r="1227" spans="1:27" s="216" customFormat="1" x14ac:dyDescent="0.3">
      <c r="A1227" s="214"/>
      <c r="B1227" s="215"/>
      <c r="F1227" s="217"/>
      <c r="I1227" s="219"/>
      <c r="J1227" s="219"/>
      <c r="L1227" s="220"/>
    </row>
    <row r="1228" spans="1:27" s="216" customFormat="1" x14ac:dyDescent="0.3">
      <c r="A1228" s="214"/>
      <c r="B1228" s="215"/>
      <c r="F1228" s="217"/>
      <c r="I1228" s="219"/>
      <c r="J1228" s="219"/>
      <c r="L1228" s="220"/>
    </row>
    <row r="1229" spans="1:27" s="216" customFormat="1" x14ac:dyDescent="0.3">
      <c r="A1229" s="214"/>
      <c r="B1229" s="215"/>
      <c r="F1229" s="217"/>
      <c r="I1229" s="219"/>
      <c r="J1229" s="219"/>
      <c r="L1229" s="220"/>
      <c r="M1229" s="176"/>
      <c r="N1229" s="176"/>
      <c r="O1229" s="176"/>
      <c r="P1229" s="176"/>
      <c r="Q1229" s="176"/>
      <c r="R1229" s="176"/>
      <c r="S1229" s="176"/>
      <c r="T1229" s="176"/>
      <c r="U1229" s="176"/>
      <c r="V1229" s="176"/>
      <c r="W1229" s="176"/>
      <c r="X1229" s="176"/>
      <c r="Y1229" s="176"/>
      <c r="Z1229" s="176"/>
      <c r="AA1229" s="176"/>
    </row>
    <row r="1230" spans="1:27" s="216" customFormat="1" x14ac:dyDescent="0.3">
      <c r="A1230" s="214"/>
      <c r="B1230" s="215"/>
      <c r="F1230" s="217"/>
      <c r="I1230" s="219"/>
      <c r="J1230" s="219"/>
      <c r="L1230" s="220"/>
      <c r="M1230" s="176"/>
      <c r="N1230" s="176"/>
      <c r="O1230" s="176"/>
      <c r="P1230" s="176"/>
      <c r="Q1230" s="176"/>
      <c r="R1230" s="176"/>
      <c r="S1230" s="176"/>
      <c r="T1230" s="176"/>
      <c r="U1230" s="176"/>
      <c r="V1230" s="176"/>
      <c r="W1230" s="176"/>
      <c r="X1230" s="176"/>
      <c r="Y1230" s="176"/>
      <c r="Z1230" s="176"/>
      <c r="AA1230" s="176"/>
    </row>
    <row r="1231" spans="1:27" s="216" customFormat="1" x14ac:dyDescent="0.3">
      <c r="A1231" s="214"/>
      <c r="B1231" s="215"/>
      <c r="F1231" s="217"/>
      <c r="I1231" s="219"/>
      <c r="J1231" s="219"/>
      <c r="L1231" s="220"/>
      <c r="M1231" s="176"/>
      <c r="N1231" s="176"/>
      <c r="O1231" s="176"/>
      <c r="P1231" s="176"/>
      <c r="Q1231" s="176"/>
      <c r="R1231" s="176"/>
      <c r="S1231" s="176"/>
      <c r="T1231" s="176"/>
      <c r="U1231" s="176"/>
      <c r="V1231" s="176"/>
      <c r="W1231" s="176"/>
      <c r="X1231" s="176"/>
      <c r="Y1231" s="176"/>
      <c r="Z1231" s="176"/>
      <c r="AA1231" s="176"/>
    </row>
    <row r="1232" spans="1:27" s="216" customFormat="1" x14ac:dyDescent="0.3">
      <c r="A1232" s="214"/>
      <c r="B1232" s="215"/>
      <c r="F1232" s="217"/>
      <c r="I1232" s="219"/>
      <c r="J1232" s="219"/>
      <c r="L1232" s="220"/>
      <c r="M1232" s="176"/>
      <c r="N1232" s="176"/>
      <c r="O1232" s="176"/>
      <c r="P1232" s="176"/>
      <c r="Q1232" s="176"/>
      <c r="R1232" s="176"/>
      <c r="S1232" s="176"/>
      <c r="T1232" s="176"/>
      <c r="U1232" s="176"/>
      <c r="V1232" s="176"/>
      <c r="W1232" s="176"/>
      <c r="X1232" s="176"/>
      <c r="Y1232" s="176"/>
      <c r="Z1232" s="176"/>
      <c r="AA1232" s="176"/>
    </row>
    <row r="1233" spans="1:27" s="216" customFormat="1" x14ac:dyDescent="0.3">
      <c r="A1233" s="214"/>
      <c r="B1233" s="215"/>
      <c r="F1233" s="217"/>
      <c r="I1233" s="219"/>
      <c r="J1233" s="219"/>
      <c r="L1233" s="220"/>
      <c r="M1233" s="176"/>
      <c r="N1233" s="176"/>
      <c r="O1233" s="176"/>
      <c r="P1233" s="176"/>
      <c r="Q1233" s="176"/>
      <c r="R1233" s="176"/>
      <c r="S1233" s="176"/>
      <c r="T1233" s="176"/>
      <c r="U1233" s="176"/>
      <c r="V1233" s="176"/>
      <c r="W1233" s="176"/>
      <c r="X1233" s="176"/>
      <c r="Y1233" s="176"/>
      <c r="Z1233" s="176"/>
      <c r="AA1233" s="176"/>
    </row>
    <row r="1234" spans="1:27" s="216" customFormat="1" x14ac:dyDescent="0.3">
      <c r="A1234" s="214"/>
      <c r="B1234" s="215"/>
      <c r="F1234" s="217"/>
      <c r="I1234" s="219"/>
      <c r="J1234" s="219"/>
      <c r="L1234" s="220"/>
      <c r="M1234" s="176"/>
      <c r="N1234" s="176"/>
      <c r="O1234" s="176"/>
      <c r="P1234" s="176"/>
      <c r="Q1234" s="176"/>
      <c r="R1234" s="176"/>
      <c r="S1234" s="176"/>
      <c r="T1234" s="176"/>
      <c r="U1234" s="176"/>
      <c r="V1234" s="176"/>
      <c r="W1234" s="176"/>
      <c r="X1234" s="176"/>
      <c r="Y1234" s="176"/>
      <c r="Z1234" s="176"/>
      <c r="AA1234" s="176"/>
    </row>
    <row r="1235" spans="1:27" s="216" customFormat="1" x14ac:dyDescent="0.3">
      <c r="A1235" s="214"/>
      <c r="B1235" s="215"/>
      <c r="F1235" s="217"/>
      <c r="I1235" s="219"/>
      <c r="J1235" s="219"/>
      <c r="L1235" s="220"/>
      <c r="M1235" s="176"/>
      <c r="N1235" s="176"/>
      <c r="O1235" s="176"/>
      <c r="P1235" s="176"/>
      <c r="Q1235" s="176"/>
      <c r="R1235" s="176"/>
      <c r="S1235" s="176"/>
      <c r="T1235" s="176"/>
      <c r="U1235" s="176"/>
      <c r="V1235" s="176"/>
      <c r="W1235" s="176"/>
      <c r="X1235" s="176"/>
      <c r="Y1235" s="176"/>
      <c r="Z1235" s="176"/>
      <c r="AA1235" s="176"/>
    </row>
    <row r="1236" spans="1:27" s="216" customFormat="1" x14ac:dyDescent="0.3">
      <c r="A1236" s="214"/>
      <c r="B1236" s="215"/>
      <c r="F1236" s="217"/>
      <c r="I1236" s="219"/>
      <c r="J1236" s="219"/>
      <c r="L1236" s="220"/>
      <c r="M1236" s="176"/>
      <c r="N1236" s="176"/>
      <c r="O1236" s="176"/>
      <c r="P1236" s="176"/>
      <c r="Q1236" s="176"/>
      <c r="R1236" s="176"/>
      <c r="S1236" s="176"/>
      <c r="T1236" s="176"/>
      <c r="U1236" s="176"/>
      <c r="V1236" s="176"/>
      <c r="W1236" s="176"/>
      <c r="X1236" s="176"/>
      <c r="Y1236" s="176"/>
      <c r="Z1236" s="176"/>
      <c r="AA1236" s="176"/>
    </row>
    <row r="1237" spans="1:27" s="216" customFormat="1" x14ac:dyDescent="0.3">
      <c r="A1237" s="214"/>
      <c r="B1237" s="215"/>
      <c r="F1237" s="217"/>
      <c r="I1237" s="219"/>
      <c r="J1237" s="219"/>
      <c r="L1237" s="220"/>
      <c r="M1237" s="176"/>
      <c r="N1237" s="176"/>
      <c r="O1237" s="176"/>
      <c r="P1237" s="176"/>
      <c r="Q1237" s="176"/>
      <c r="R1237" s="176"/>
      <c r="S1237" s="176"/>
      <c r="T1237" s="176"/>
      <c r="U1237" s="176"/>
      <c r="V1237" s="176"/>
      <c r="W1237" s="176"/>
      <c r="X1237" s="176"/>
      <c r="Y1237" s="176"/>
      <c r="Z1237" s="176"/>
      <c r="AA1237" s="176"/>
    </row>
    <row r="1238" spans="1:27" s="216" customFormat="1" x14ac:dyDescent="0.3">
      <c r="A1238" s="214"/>
      <c r="B1238" s="215"/>
      <c r="F1238" s="217"/>
      <c r="I1238" s="219"/>
      <c r="J1238" s="219"/>
      <c r="L1238" s="220"/>
      <c r="M1238" s="176"/>
      <c r="N1238" s="176"/>
      <c r="O1238" s="176"/>
      <c r="P1238" s="176"/>
      <c r="Q1238" s="176"/>
      <c r="R1238" s="176"/>
      <c r="S1238" s="176"/>
      <c r="T1238" s="176"/>
      <c r="U1238" s="176"/>
      <c r="V1238" s="176"/>
      <c r="W1238" s="176"/>
      <c r="X1238" s="176"/>
      <c r="Y1238" s="176"/>
      <c r="Z1238" s="176"/>
      <c r="AA1238" s="176"/>
    </row>
    <row r="1239" spans="1:27" s="216" customFormat="1" x14ac:dyDescent="0.3">
      <c r="A1239" s="214"/>
      <c r="B1239" s="215"/>
      <c r="F1239" s="217"/>
      <c r="I1239" s="219"/>
      <c r="J1239" s="219"/>
      <c r="L1239" s="220"/>
      <c r="M1239" s="176"/>
      <c r="N1239" s="176"/>
      <c r="O1239" s="176"/>
      <c r="P1239" s="176"/>
      <c r="Q1239" s="176"/>
      <c r="R1239" s="176"/>
      <c r="S1239" s="176"/>
      <c r="T1239" s="176"/>
      <c r="U1239" s="176"/>
      <c r="V1239" s="176"/>
      <c r="W1239" s="176"/>
      <c r="X1239" s="176"/>
      <c r="Y1239" s="176"/>
      <c r="Z1239" s="176"/>
      <c r="AA1239" s="176"/>
    </row>
    <row r="1240" spans="1:27" s="216" customFormat="1" x14ac:dyDescent="0.3">
      <c r="A1240" s="214"/>
      <c r="B1240" s="215"/>
      <c r="F1240" s="217"/>
      <c r="I1240" s="219"/>
      <c r="J1240" s="219"/>
      <c r="L1240" s="220"/>
      <c r="M1240" s="176"/>
      <c r="N1240" s="176"/>
      <c r="O1240" s="176"/>
      <c r="P1240" s="176"/>
      <c r="Q1240" s="176"/>
      <c r="R1240" s="176"/>
      <c r="S1240" s="176"/>
      <c r="T1240" s="176"/>
      <c r="U1240" s="176"/>
      <c r="V1240" s="176"/>
      <c r="W1240" s="176"/>
      <c r="X1240" s="176"/>
      <c r="Y1240" s="176"/>
      <c r="Z1240" s="176"/>
      <c r="AA1240" s="176"/>
    </row>
    <row r="1241" spans="1:27" s="216" customFormat="1" x14ac:dyDescent="0.3">
      <c r="A1241" s="214"/>
      <c r="B1241" s="215"/>
      <c r="F1241" s="217"/>
      <c r="I1241" s="219"/>
      <c r="J1241" s="219"/>
      <c r="L1241" s="220"/>
      <c r="M1241" s="176"/>
      <c r="N1241" s="176"/>
      <c r="O1241" s="176"/>
      <c r="P1241" s="176"/>
      <c r="Q1241" s="176"/>
      <c r="R1241" s="176"/>
      <c r="S1241" s="176"/>
      <c r="T1241" s="176"/>
      <c r="U1241" s="176"/>
      <c r="V1241" s="176"/>
      <c r="W1241" s="176"/>
      <c r="X1241" s="176"/>
      <c r="Y1241" s="176"/>
      <c r="Z1241" s="176"/>
      <c r="AA1241" s="176"/>
    </row>
    <row r="1242" spans="1:27" s="216" customFormat="1" x14ac:dyDescent="0.3">
      <c r="A1242" s="214"/>
      <c r="B1242" s="215"/>
      <c r="F1242" s="217"/>
      <c r="I1242" s="219"/>
      <c r="J1242" s="219"/>
      <c r="L1242" s="220"/>
      <c r="M1242" s="176"/>
      <c r="N1242" s="176"/>
      <c r="O1242" s="176"/>
      <c r="P1242" s="176"/>
      <c r="Q1242" s="176"/>
      <c r="R1242" s="176"/>
      <c r="S1242" s="176"/>
      <c r="T1242" s="176"/>
      <c r="U1242" s="176"/>
      <c r="V1242" s="176"/>
      <c r="W1242" s="176"/>
      <c r="X1242" s="176"/>
      <c r="Y1242" s="176"/>
      <c r="Z1242" s="176"/>
      <c r="AA1242" s="176"/>
    </row>
    <row r="1243" spans="1:27" s="216" customFormat="1" x14ac:dyDescent="0.3">
      <c r="A1243" s="214"/>
      <c r="B1243" s="215"/>
      <c r="F1243" s="217"/>
      <c r="I1243" s="219"/>
      <c r="J1243" s="219"/>
      <c r="L1243" s="220"/>
      <c r="M1243" s="176"/>
      <c r="N1243" s="176"/>
      <c r="O1243" s="176"/>
      <c r="P1243" s="176"/>
      <c r="Q1243" s="176"/>
      <c r="R1243" s="176"/>
      <c r="S1243" s="176"/>
      <c r="T1243" s="176"/>
      <c r="U1243" s="176"/>
      <c r="V1243" s="176"/>
      <c r="W1243" s="176"/>
      <c r="X1243" s="176"/>
      <c r="Y1243" s="176"/>
      <c r="Z1243" s="176"/>
      <c r="AA1243" s="176"/>
    </row>
    <row r="1244" spans="1:27" s="216" customFormat="1" x14ac:dyDescent="0.3">
      <c r="A1244" s="214"/>
      <c r="B1244" s="215"/>
      <c r="F1244" s="217"/>
      <c r="I1244" s="219"/>
      <c r="J1244" s="219"/>
      <c r="L1244" s="220"/>
      <c r="M1244" s="176"/>
      <c r="N1244" s="176"/>
      <c r="O1244" s="176"/>
      <c r="P1244" s="176"/>
      <c r="Q1244" s="176"/>
      <c r="R1244" s="176"/>
      <c r="S1244" s="176"/>
      <c r="T1244" s="176"/>
      <c r="U1244" s="176"/>
      <c r="V1244" s="176"/>
      <c r="W1244" s="176"/>
      <c r="X1244" s="176"/>
      <c r="Y1244" s="176"/>
      <c r="Z1244" s="176"/>
      <c r="AA1244" s="176"/>
    </row>
    <row r="1245" spans="1:27" s="216" customFormat="1" x14ac:dyDescent="0.3">
      <c r="A1245" s="214"/>
      <c r="B1245" s="215"/>
      <c r="F1245" s="217"/>
      <c r="I1245" s="219"/>
      <c r="J1245" s="219"/>
      <c r="L1245" s="220"/>
      <c r="M1245" s="176"/>
      <c r="N1245" s="176"/>
      <c r="O1245" s="176"/>
      <c r="P1245" s="176"/>
      <c r="Q1245" s="176"/>
      <c r="R1245" s="176"/>
      <c r="S1245" s="176"/>
      <c r="T1245" s="176"/>
      <c r="U1245" s="176"/>
      <c r="V1245" s="176"/>
      <c r="W1245" s="176"/>
      <c r="X1245" s="176"/>
      <c r="Y1245" s="176"/>
      <c r="Z1245" s="176"/>
      <c r="AA1245" s="176"/>
    </row>
    <row r="1246" spans="1:27" s="216" customFormat="1" x14ac:dyDescent="0.3">
      <c r="A1246" s="214"/>
      <c r="B1246" s="215"/>
      <c r="F1246" s="217"/>
      <c r="I1246" s="219"/>
      <c r="J1246" s="219"/>
      <c r="L1246" s="220"/>
      <c r="M1246" s="176"/>
      <c r="N1246" s="176"/>
      <c r="O1246" s="176"/>
      <c r="P1246" s="176"/>
      <c r="Q1246" s="176"/>
      <c r="R1246" s="176"/>
      <c r="S1246" s="176"/>
      <c r="T1246" s="176"/>
      <c r="U1246" s="176"/>
      <c r="V1246" s="176"/>
      <c r="W1246" s="176"/>
      <c r="X1246" s="176"/>
      <c r="Y1246" s="176"/>
      <c r="Z1246" s="176"/>
      <c r="AA1246" s="176"/>
    </row>
    <row r="1247" spans="1:27" s="216" customFormat="1" x14ac:dyDescent="0.3">
      <c r="A1247" s="214"/>
      <c r="B1247" s="215"/>
      <c r="F1247" s="217"/>
      <c r="I1247" s="219"/>
      <c r="J1247" s="219"/>
      <c r="L1247" s="220"/>
      <c r="M1247" s="176"/>
      <c r="N1247" s="176"/>
      <c r="O1247" s="176"/>
      <c r="P1247" s="176"/>
      <c r="Q1247" s="176"/>
      <c r="R1247" s="176"/>
      <c r="S1247" s="176"/>
      <c r="T1247" s="176"/>
      <c r="U1247" s="176"/>
      <c r="V1247" s="176"/>
      <c r="W1247" s="176"/>
      <c r="X1247" s="176"/>
      <c r="Y1247" s="176"/>
      <c r="Z1247" s="176"/>
      <c r="AA1247" s="176"/>
    </row>
    <row r="1248" spans="1:27" s="216" customFormat="1" x14ac:dyDescent="0.3">
      <c r="A1248" s="214"/>
      <c r="B1248" s="215"/>
      <c r="F1248" s="217"/>
      <c r="I1248" s="219"/>
      <c r="J1248" s="219"/>
      <c r="L1248" s="220"/>
      <c r="M1248" s="176"/>
      <c r="N1248" s="176"/>
      <c r="O1248" s="176"/>
      <c r="P1248" s="176"/>
      <c r="Q1248" s="176"/>
      <c r="R1248" s="176"/>
      <c r="S1248" s="176"/>
      <c r="T1248" s="176"/>
      <c r="U1248" s="176"/>
      <c r="V1248" s="176"/>
      <c r="W1248" s="176"/>
      <c r="X1248" s="176"/>
      <c r="Y1248" s="176"/>
      <c r="Z1248" s="176"/>
      <c r="AA1248" s="176"/>
    </row>
    <row r="1249" spans="1:27" s="216" customFormat="1" x14ac:dyDescent="0.3">
      <c r="A1249" s="214"/>
      <c r="B1249" s="215"/>
      <c r="F1249" s="217"/>
      <c r="I1249" s="219"/>
      <c r="J1249" s="219"/>
      <c r="L1249" s="220"/>
      <c r="M1249" s="176"/>
      <c r="N1249" s="176"/>
      <c r="O1249" s="176"/>
      <c r="P1249" s="176"/>
      <c r="Q1249" s="176"/>
      <c r="R1249" s="176"/>
      <c r="S1249" s="176"/>
      <c r="T1249" s="176"/>
      <c r="U1249" s="176"/>
      <c r="V1249" s="176"/>
      <c r="W1249" s="176"/>
      <c r="X1249" s="176"/>
      <c r="Y1249" s="176"/>
      <c r="Z1249" s="176"/>
      <c r="AA1249" s="176"/>
    </row>
    <row r="1250" spans="1:27" s="216" customFormat="1" x14ac:dyDescent="0.3">
      <c r="A1250" s="214"/>
      <c r="B1250" s="215"/>
      <c r="F1250" s="217"/>
      <c r="I1250" s="219"/>
      <c r="J1250" s="219"/>
      <c r="L1250" s="220"/>
      <c r="M1250" s="176"/>
      <c r="N1250" s="176"/>
      <c r="O1250" s="176"/>
      <c r="P1250" s="176"/>
      <c r="Q1250" s="176"/>
      <c r="R1250" s="176"/>
      <c r="S1250" s="176"/>
      <c r="T1250" s="176"/>
      <c r="U1250" s="176"/>
      <c r="V1250" s="176"/>
      <c r="W1250" s="176"/>
      <c r="X1250" s="176"/>
      <c r="Y1250" s="176"/>
      <c r="Z1250" s="176"/>
      <c r="AA1250" s="176"/>
    </row>
    <row r="1251" spans="1:27" s="216" customFormat="1" x14ac:dyDescent="0.3">
      <c r="A1251" s="214"/>
      <c r="B1251" s="215"/>
      <c r="F1251" s="217"/>
      <c r="I1251" s="219"/>
      <c r="J1251" s="219"/>
      <c r="L1251" s="220"/>
      <c r="M1251" s="176"/>
      <c r="N1251" s="176"/>
      <c r="O1251" s="176"/>
      <c r="P1251" s="176"/>
      <c r="Q1251" s="176"/>
      <c r="R1251" s="176"/>
      <c r="S1251" s="176"/>
      <c r="T1251" s="176"/>
      <c r="U1251" s="176"/>
      <c r="V1251" s="176"/>
      <c r="W1251" s="176"/>
      <c r="X1251" s="176"/>
      <c r="Y1251" s="176"/>
      <c r="Z1251" s="176"/>
      <c r="AA1251" s="176"/>
    </row>
    <row r="1252" spans="1:27" s="216" customFormat="1" x14ac:dyDescent="0.3">
      <c r="A1252" s="214"/>
      <c r="B1252" s="215"/>
      <c r="F1252" s="217"/>
      <c r="I1252" s="219"/>
      <c r="J1252" s="219"/>
      <c r="L1252" s="220"/>
      <c r="M1252" s="176"/>
      <c r="N1252" s="176"/>
      <c r="O1252" s="176"/>
      <c r="P1252" s="176"/>
      <c r="Q1252" s="176"/>
      <c r="R1252" s="176"/>
      <c r="S1252" s="176"/>
      <c r="T1252" s="176"/>
      <c r="U1252" s="176"/>
      <c r="V1252" s="176"/>
      <c r="W1252" s="176"/>
      <c r="X1252" s="176"/>
      <c r="Y1252" s="176"/>
      <c r="Z1252" s="176"/>
      <c r="AA1252" s="176"/>
    </row>
    <row r="1253" spans="1:27" s="216" customFormat="1" x14ac:dyDescent="0.3">
      <c r="A1253" s="214"/>
      <c r="B1253" s="215"/>
      <c r="F1253" s="217"/>
      <c r="I1253" s="219"/>
      <c r="J1253" s="219"/>
      <c r="L1253" s="220"/>
      <c r="M1253" s="176"/>
      <c r="N1253" s="176"/>
      <c r="O1253" s="176"/>
      <c r="P1253" s="176"/>
      <c r="Q1253" s="176"/>
      <c r="R1253" s="176"/>
      <c r="S1253" s="176"/>
      <c r="T1253" s="176"/>
      <c r="U1253" s="176"/>
      <c r="V1253" s="176"/>
      <c r="W1253" s="176"/>
      <c r="X1253" s="176"/>
      <c r="Y1253" s="176"/>
      <c r="Z1253" s="176"/>
      <c r="AA1253" s="176"/>
    </row>
    <row r="1254" spans="1:27" s="216" customFormat="1" x14ac:dyDescent="0.3">
      <c r="A1254" s="214"/>
      <c r="B1254" s="215"/>
      <c r="F1254" s="217"/>
      <c r="I1254" s="219"/>
      <c r="J1254" s="219"/>
      <c r="L1254" s="220"/>
      <c r="M1254" s="176"/>
      <c r="N1254" s="176"/>
      <c r="O1254" s="176"/>
      <c r="P1254" s="176"/>
      <c r="Q1254" s="176"/>
      <c r="R1254" s="176"/>
      <c r="S1254" s="176"/>
      <c r="T1254" s="176"/>
      <c r="U1254" s="176"/>
      <c r="V1254" s="176"/>
      <c r="W1254" s="176"/>
      <c r="X1254" s="176"/>
      <c r="Y1254" s="176"/>
      <c r="Z1254" s="176"/>
      <c r="AA1254" s="176"/>
    </row>
  </sheetData>
  <sheetProtection formatCells="0" formatColumns="0" formatRows="0" insertColumns="0" insertRows="0" deleteColumns="0" deleteRows="0" pivotTables="0"/>
  <autoFilter ref="A7:L134"/>
  <mergeCells count="14">
    <mergeCell ref="A1:C5"/>
    <mergeCell ref="B6:E6"/>
    <mergeCell ref="B137:E137"/>
    <mergeCell ref="X6:Y6"/>
    <mergeCell ref="Z6:AA6"/>
    <mergeCell ref="M6:M7"/>
    <mergeCell ref="N6:N7"/>
    <mergeCell ref="O6:O7"/>
    <mergeCell ref="P6:P7"/>
    <mergeCell ref="Q6:Q7"/>
    <mergeCell ref="R6:R7"/>
    <mergeCell ref="S6:S7"/>
    <mergeCell ref="T6:T7"/>
    <mergeCell ref="U6:U7"/>
  </mergeCells>
  <pageMargins left="0.59055118110236227" right="0.39370078740157483" top="0.59055118110236227" bottom="0.59055118110236227" header="0.31496062992125984" footer="0.31496062992125984"/>
  <pageSetup paperSize="9" scale="51" orientation="portrait" horizontalDpi="4294967294" verticalDpi="300" r:id="rId1"/>
  <headerFooter>
    <oddFooter>Страница  &amp;P из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56"/>
  <sheetViews>
    <sheetView view="pageBreakPreview" topLeftCell="B10" zoomScaleNormal="85" zoomScaleSheetLayoutView="100" workbookViewId="0">
      <pane xSplit="1" ySplit="2" topLeftCell="C12" activePane="bottomRight" state="frozen"/>
      <selection activeCell="B10" sqref="B10"/>
      <selection pane="topRight" activeCell="C10" sqref="C10"/>
      <selection pane="bottomLeft" activeCell="B12" sqref="B12"/>
      <selection pane="bottomRight" activeCell="G40" sqref="G40"/>
    </sheetView>
  </sheetViews>
  <sheetFormatPr defaultColWidth="9.21875" defaultRowHeight="13.2" x14ac:dyDescent="0.25"/>
  <cols>
    <col min="1" max="1" width="4.21875" style="97" customWidth="1"/>
    <col min="2" max="2" width="54.21875" style="100" customWidth="1"/>
    <col min="3" max="3" width="12.5546875" style="100" customWidth="1"/>
    <col min="4" max="5" width="9.44140625" style="99" customWidth="1"/>
    <col min="6" max="6" width="14.21875" style="101" customWidth="1"/>
    <col min="7" max="7" width="17.21875" style="101" customWidth="1"/>
    <col min="8" max="8" width="15.77734375" style="101" customWidth="1"/>
    <col min="9" max="9" width="15.44140625" style="101" customWidth="1"/>
    <col min="10" max="10" width="14.77734375" style="128" customWidth="1"/>
    <col min="11" max="11" width="15.21875" style="128" customWidth="1"/>
    <col min="12" max="12" width="13" style="135" customWidth="1"/>
    <col min="13" max="14" width="13" style="110" customWidth="1"/>
    <col min="15" max="15" width="11.77734375" style="100" customWidth="1"/>
    <col min="16" max="16384" width="9.21875" style="100"/>
  </cols>
  <sheetData>
    <row r="3" spans="1:15" ht="15.6" x14ac:dyDescent="0.3">
      <c r="B3" s="98" t="s">
        <v>622</v>
      </c>
    </row>
    <row r="6" spans="1:15" x14ac:dyDescent="0.25">
      <c r="B6" s="100" t="s">
        <v>985</v>
      </c>
    </row>
    <row r="8" spans="1:15" ht="9.75" customHeight="1" x14ac:dyDescent="0.25"/>
    <row r="9" spans="1:15" hidden="1" x14ac:dyDescent="0.25"/>
    <row r="10" spans="1:15" ht="31.5" customHeight="1" x14ac:dyDescent="0.25">
      <c r="A10" s="437"/>
      <c r="B10" s="438" t="s">
        <v>623</v>
      </c>
      <c r="C10" s="438" t="s">
        <v>624</v>
      </c>
      <c r="D10" s="438" t="s">
        <v>994</v>
      </c>
      <c r="E10" s="438" t="s">
        <v>993</v>
      </c>
      <c r="F10" s="107"/>
      <c r="G10" s="107"/>
      <c r="H10" s="434" t="s">
        <v>627</v>
      </c>
      <c r="I10" s="434" t="s">
        <v>628</v>
      </c>
      <c r="J10" s="435" t="s">
        <v>982</v>
      </c>
      <c r="K10" s="435"/>
      <c r="L10" s="436" t="s">
        <v>983</v>
      </c>
      <c r="M10" s="436"/>
      <c r="N10" s="138"/>
    </row>
    <row r="11" spans="1:15" s="97" customFormat="1" ht="15" customHeight="1" x14ac:dyDescent="0.3">
      <c r="A11" s="437"/>
      <c r="B11" s="438"/>
      <c r="C11" s="438"/>
      <c r="D11" s="438"/>
      <c r="E11" s="438"/>
      <c r="F11" s="103" t="s">
        <v>625</v>
      </c>
      <c r="G11" s="103" t="s">
        <v>626</v>
      </c>
      <c r="H11" s="434"/>
      <c r="I11" s="434"/>
      <c r="J11" s="129" t="s">
        <v>984</v>
      </c>
      <c r="K11" s="129" t="s">
        <v>9</v>
      </c>
      <c r="L11" s="129" t="s">
        <v>984</v>
      </c>
      <c r="M11" s="49" t="s">
        <v>9</v>
      </c>
      <c r="N11" s="138"/>
    </row>
    <row r="12" spans="1:15" x14ac:dyDescent="0.25">
      <c r="A12" s="102"/>
      <c r="B12" s="104" t="s">
        <v>629</v>
      </c>
      <c r="C12" s="104"/>
      <c r="D12" s="105"/>
      <c r="E12" s="105"/>
      <c r="F12" s="106"/>
      <c r="G12" s="106"/>
      <c r="H12" s="107"/>
      <c r="I12" s="107"/>
      <c r="J12" s="111"/>
      <c r="K12" s="111"/>
      <c r="L12" s="113"/>
      <c r="M12" s="136"/>
      <c r="N12" s="139"/>
    </row>
    <row r="13" spans="1:15" ht="26.4" x14ac:dyDescent="0.25">
      <c r="A13" s="102">
        <v>1</v>
      </c>
      <c r="B13" s="108" t="s">
        <v>630</v>
      </c>
      <c r="C13" s="109" t="s">
        <v>631</v>
      </c>
      <c r="D13" s="109">
        <v>4</v>
      </c>
      <c r="E13" s="109">
        <v>6</v>
      </c>
      <c r="F13" s="107">
        <v>16016</v>
      </c>
      <c r="G13" s="107">
        <v>96096</v>
      </c>
      <c r="H13" s="107">
        <v>9978</v>
      </c>
      <c r="I13" s="107">
        <f>H13*D13</f>
        <v>39912</v>
      </c>
      <c r="J13" s="111">
        <v>0</v>
      </c>
      <c r="K13" s="111">
        <v>0</v>
      </c>
      <c r="L13" s="113">
        <v>0</v>
      </c>
      <c r="M13" s="136">
        <v>0</v>
      </c>
      <c r="N13" s="139"/>
      <c r="O13" s="110">
        <f>H13-F13</f>
        <v>-6038</v>
      </c>
    </row>
    <row r="14" spans="1:15" x14ac:dyDescent="0.25">
      <c r="A14" s="102">
        <v>2</v>
      </c>
      <c r="B14" s="108" t="s">
        <v>632</v>
      </c>
      <c r="C14" s="109" t="s">
        <v>631</v>
      </c>
      <c r="D14" s="109">
        <v>12</v>
      </c>
      <c r="E14" s="109">
        <v>14</v>
      </c>
      <c r="F14" s="107">
        <v>12525</v>
      </c>
      <c r="G14" s="107">
        <v>175350</v>
      </c>
      <c r="H14" s="107">
        <v>12592</v>
      </c>
      <c r="I14" s="107">
        <f t="shared" ref="I14:I75" si="0">H14*D14</f>
        <v>151104</v>
      </c>
      <c r="J14" s="111">
        <v>5</v>
      </c>
      <c r="K14" s="111">
        <v>59465</v>
      </c>
      <c r="L14" s="113">
        <v>0</v>
      </c>
      <c r="M14" s="136">
        <v>0</v>
      </c>
      <c r="N14" s="139"/>
      <c r="O14" s="110">
        <f t="shared" ref="O14:O76" si="1">H14-F14</f>
        <v>67</v>
      </c>
    </row>
    <row r="15" spans="1:15" x14ac:dyDescent="0.25">
      <c r="A15" s="102">
        <v>3</v>
      </c>
      <c r="B15" s="108" t="s">
        <v>633</v>
      </c>
      <c r="C15" s="109" t="s">
        <v>429</v>
      </c>
      <c r="D15" s="109">
        <v>4</v>
      </c>
      <c r="E15" s="109">
        <v>5</v>
      </c>
      <c r="F15" s="107">
        <v>37346</v>
      </c>
      <c r="G15" s="107">
        <v>186730</v>
      </c>
      <c r="H15" s="107">
        <v>35769</v>
      </c>
      <c r="I15" s="107">
        <f t="shared" si="0"/>
        <v>143076</v>
      </c>
      <c r="J15" s="111">
        <v>3</v>
      </c>
      <c r="K15" s="111">
        <v>106419</v>
      </c>
      <c r="L15" s="113">
        <v>0</v>
      </c>
      <c r="M15" s="136">
        <v>0</v>
      </c>
      <c r="N15" s="139"/>
      <c r="O15" s="110">
        <f t="shared" si="1"/>
        <v>-1577</v>
      </c>
    </row>
    <row r="16" spans="1:15" ht="26.4" x14ac:dyDescent="0.25">
      <c r="A16" s="102">
        <v>4</v>
      </c>
      <c r="B16" s="108" t="s">
        <v>634</v>
      </c>
      <c r="C16" s="109" t="s">
        <v>429</v>
      </c>
      <c r="D16" s="109">
        <v>2</v>
      </c>
      <c r="E16" s="109">
        <v>2</v>
      </c>
      <c r="F16" s="107">
        <v>31957</v>
      </c>
      <c r="G16" s="107">
        <v>63914</v>
      </c>
      <c r="H16" s="107">
        <v>30607</v>
      </c>
      <c r="I16" s="107">
        <f t="shared" si="0"/>
        <v>61214</v>
      </c>
      <c r="J16" s="111">
        <v>2</v>
      </c>
      <c r="K16" s="111">
        <v>60708</v>
      </c>
      <c r="L16" s="113">
        <v>0</v>
      </c>
      <c r="M16" s="136">
        <v>0</v>
      </c>
      <c r="N16" s="139"/>
      <c r="O16" s="110">
        <f t="shared" si="1"/>
        <v>-1350</v>
      </c>
    </row>
    <row r="17" spans="1:15" ht="26.4" x14ac:dyDescent="0.25">
      <c r="A17" s="102">
        <v>5</v>
      </c>
      <c r="B17" s="108" t="s">
        <v>635</v>
      </c>
      <c r="C17" s="109" t="s">
        <v>631</v>
      </c>
      <c r="D17" s="109">
        <v>9</v>
      </c>
      <c r="E17" s="109">
        <v>14</v>
      </c>
      <c r="F17" s="107">
        <v>12525</v>
      </c>
      <c r="G17" s="107">
        <v>175350</v>
      </c>
      <c r="H17" s="107">
        <v>12592</v>
      </c>
      <c r="I17" s="107">
        <f t="shared" si="0"/>
        <v>113328</v>
      </c>
      <c r="J17" s="111">
        <v>4</v>
      </c>
      <c r="K17" s="111">
        <v>47572</v>
      </c>
      <c r="L17" s="113">
        <v>0</v>
      </c>
      <c r="M17" s="136">
        <v>0</v>
      </c>
      <c r="N17" s="139" t="s">
        <v>986</v>
      </c>
      <c r="O17" s="110">
        <f t="shared" si="1"/>
        <v>67</v>
      </c>
    </row>
    <row r="18" spans="1:15" x14ac:dyDescent="0.25">
      <c r="A18" s="102">
        <v>6</v>
      </c>
      <c r="B18" s="108" t="s">
        <v>636</v>
      </c>
      <c r="C18" s="109" t="s">
        <v>429</v>
      </c>
      <c r="D18" s="109">
        <v>3</v>
      </c>
      <c r="E18" s="109">
        <v>4</v>
      </c>
      <c r="F18" s="107">
        <v>23531</v>
      </c>
      <c r="G18" s="107">
        <v>94124</v>
      </c>
      <c r="H18" s="107">
        <v>22536</v>
      </c>
      <c r="I18" s="107">
        <f t="shared" si="0"/>
        <v>67608</v>
      </c>
      <c r="J18" s="111">
        <v>5</v>
      </c>
      <c r="K18" s="111">
        <v>114927</v>
      </c>
      <c r="L18" s="113">
        <v>0</v>
      </c>
      <c r="M18" s="136">
        <v>0</v>
      </c>
      <c r="N18" s="139"/>
      <c r="O18" s="110">
        <f t="shared" si="1"/>
        <v>-995</v>
      </c>
    </row>
    <row r="19" spans="1:15" ht="26.4" x14ac:dyDescent="0.25">
      <c r="A19" s="102">
        <v>7</v>
      </c>
      <c r="B19" s="108" t="s">
        <v>637</v>
      </c>
      <c r="C19" s="109" t="s">
        <v>631</v>
      </c>
      <c r="D19" s="109">
        <v>1</v>
      </c>
      <c r="E19" s="109">
        <v>1</v>
      </c>
      <c r="F19" s="107">
        <v>16775</v>
      </c>
      <c r="G19" s="107">
        <v>16775</v>
      </c>
      <c r="H19" s="107">
        <v>16067</v>
      </c>
      <c r="I19" s="107">
        <f t="shared" si="0"/>
        <v>16067</v>
      </c>
      <c r="J19" s="111">
        <v>2</v>
      </c>
      <c r="K19" s="111">
        <v>32706</v>
      </c>
      <c r="L19" s="113">
        <v>0</v>
      </c>
      <c r="M19" s="136">
        <v>0</v>
      </c>
      <c r="N19" s="139"/>
      <c r="O19" s="110">
        <f t="shared" si="1"/>
        <v>-708</v>
      </c>
    </row>
    <row r="20" spans="1:15" ht="26.4" x14ac:dyDescent="0.25">
      <c r="A20" s="102">
        <v>8</v>
      </c>
      <c r="B20" s="108" t="s">
        <v>638</v>
      </c>
      <c r="C20" s="109" t="s">
        <v>631</v>
      </c>
      <c r="D20" s="109">
        <v>4</v>
      </c>
      <c r="E20" s="109">
        <v>6</v>
      </c>
      <c r="F20" s="107">
        <v>16320</v>
      </c>
      <c r="G20" s="107">
        <v>97920</v>
      </c>
      <c r="H20" s="107">
        <v>15628</v>
      </c>
      <c r="I20" s="107">
        <f t="shared" si="0"/>
        <v>62512</v>
      </c>
      <c r="J20" s="111">
        <v>8</v>
      </c>
      <c r="K20" s="111">
        <v>125634</v>
      </c>
      <c r="L20" s="113">
        <v>2</v>
      </c>
      <c r="M20" s="136">
        <v>32640</v>
      </c>
      <c r="N20" s="139"/>
      <c r="O20" s="110">
        <f t="shared" si="1"/>
        <v>-692</v>
      </c>
    </row>
    <row r="21" spans="1:15" ht="26.4" x14ac:dyDescent="0.25">
      <c r="A21" s="102">
        <v>9</v>
      </c>
      <c r="B21" s="108" t="s">
        <v>639</v>
      </c>
      <c r="C21" s="109" t="s">
        <v>631</v>
      </c>
      <c r="D21" s="109">
        <v>4</v>
      </c>
      <c r="E21" s="109">
        <v>4</v>
      </c>
      <c r="F21" s="107">
        <v>16472</v>
      </c>
      <c r="G21" s="107">
        <v>65888</v>
      </c>
      <c r="H21" s="107">
        <v>14903</v>
      </c>
      <c r="I21" s="107">
        <f t="shared" si="0"/>
        <v>59612</v>
      </c>
      <c r="J21" s="111">
        <v>4</v>
      </c>
      <c r="K21" s="111">
        <v>62572</v>
      </c>
      <c r="L21" s="113">
        <v>0</v>
      </c>
      <c r="M21" s="136">
        <v>0</v>
      </c>
      <c r="N21" s="139"/>
      <c r="O21" s="110">
        <f t="shared" si="1"/>
        <v>-1569</v>
      </c>
    </row>
    <row r="22" spans="1:15" x14ac:dyDescent="0.25">
      <c r="A22" s="102">
        <v>10</v>
      </c>
      <c r="B22" s="108" t="s">
        <v>640</v>
      </c>
      <c r="C22" s="109" t="s">
        <v>631</v>
      </c>
      <c r="D22" s="109">
        <v>10</v>
      </c>
      <c r="E22" s="109">
        <v>10</v>
      </c>
      <c r="F22" s="107">
        <v>11690</v>
      </c>
      <c r="G22" s="107">
        <v>116900</v>
      </c>
      <c r="H22" s="107">
        <v>11192</v>
      </c>
      <c r="I22" s="107">
        <f t="shared" si="0"/>
        <v>111920</v>
      </c>
      <c r="J22" s="111">
        <v>12</v>
      </c>
      <c r="K22" s="111">
        <v>137920</v>
      </c>
      <c r="L22" s="113">
        <v>0</v>
      </c>
      <c r="M22" s="136">
        <v>0</v>
      </c>
      <c r="N22" s="139"/>
      <c r="O22" s="110">
        <f t="shared" si="1"/>
        <v>-498</v>
      </c>
    </row>
    <row r="23" spans="1:15" x14ac:dyDescent="0.25">
      <c r="A23" s="102">
        <v>11</v>
      </c>
      <c r="B23" s="108" t="s">
        <v>987</v>
      </c>
      <c r="C23" s="109" t="s">
        <v>631</v>
      </c>
      <c r="D23" s="109">
        <v>18</v>
      </c>
      <c r="E23" s="109">
        <v>18</v>
      </c>
      <c r="F23" s="107">
        <v>15561</v>
      </c>
      <c r="G23" s="107">
        <v>280098</v>
      </c>
      <c r="H23" s="107">
        <v>15645</v>
      </c>
      <c r="I23" s="107">
        <f t="shared" si="0"/>
        <v>281610</v>
      </c>
      <c r="J23" s="111">
        <v>0</v>
      </c>
      <c r="K23" s="111">
        <v>0</v>
      </c>
      <c r="L23" s="113">
        <v>0</v>
      </c>
      <c r="M23" s="136">
        <v>0</v>
      </c>
      <c r="N23" s="139"/>
      <c r="O23" s="110">
        <f t="shared" si="1"/>
        <v>84</v>
      </c>
    </row>
    <row r="24" spans="1:15" x14ac:dyDescent="0.25">
      <c r="A24" s="102">
        <v>12</v>
      </c>
      <c r="B24" s="108" t="s">
        <v>641</v>
      </c>
      <c r="C24" s="109" t="s">
        <v>631</v>
      </c>
      <c r="D24" s="109">
        <v>10</v>
      </c>
      <c r="E24" s="109">
        <v>10</v>
      </c>
      <c r="F24" s="107">
        <v>18597</v>
      </c>
      <c r="G24" s="107">
        <v>185970</v>
      </c>
      <c r="H24" s="107">
        <v>17813</v>
      </c>
      <c r="I24" s="107">
        <f t="shared" si="0"/>
        <v>178130</v>
      </c>
      <c r="J24" s="111">
        <v>5</v>
      </c>
      <c r="K24" s="111">
        <v>94785</v>
      </c>
      <c r="L24" s="113">
        <v>0</v>
      </c>
      <c r="M24" s="136">
        <v>0</v>
      </c>
      <c r="N24" s="139"/>
      <c r="O24" s="110">
        <f t="shared" si="1"/>
        <v>-784</v>
      </c>
    </row>
    <row r="25" spans="1:15" x14ac:dyDescent="0.25">
      <c r="A25" s="102">
        <v>13</v>
      </c>
      <c r="B25" s="108" t="s">
        <v>642</v>
      </c>
      <c r="C25" s="109" t="s">
        <v>631</v>
      </c>
      <c r="D25" s="109">
        <v>5</v>
      </c>
      <c r="E25" s="109">
        <v>6</v>
      </c>
      <c r="F25" s="107">
        <v>13360</v>
      </c>
      <c r="G25" s="107">
        <v>80160</v>
      </c>
      <c r="H25" s="107">
        <v>12795</v>
      </c>
      <c r="I25" s="107">
        <f t="shared" si="0"/>
        <v>63975</v>
      </c>
      <c r="J25" s="111">
        <v>2</v>
      </c>
      <c r="K25" s="111">
        <v>25374</v>
      </c>
      <c r="L25" s="113">
        <v>1</v>
      </c>
      <c r="M25" s="136">
        <v>13360</v>
      </c>
      <c r="N25" s="139"/>
      <c r="O25" s="110">
        <f t="shared" si="1"/>
        <v>-565</v>
      </c>
    </row>
    <row r="26" spans="1:15" x14ac:dyDescent="0.25">
      <c r="A26" s="102">
        <v>14</v>
      </c>
      <c r="B26" s="108" t="s">
        <v>643</v>
      </c>
      <c r="C26" s="109" t="s">
        <v>631</v>
      </c>
      <c r="D26" s="109">
        <v>10</v>
      </c>
      <c r="E26" s="109">
        <v>20</v>
      </c>
      <c r="F26" s="107">
        <v>21634</v>
      </c>
      <c r="G26" s="107">
        <v>432680</v>
      </c>
      <c r="H26" s="111">
        <v>20723</v>
      </c>
      <c r="I26" s="107">
        <f t="shared" si="0"/>
        <v>207230</v>
      </c>
      <c r="J26" s="111">
        <v>9</v>
      </c>
      <c r="K26" s="111">
        <v>191445</v>
      </c>
      <c r="L26" s="113">
        <v>7</v>
      </c>
      <c r="M26" s="136">
        <v>151438</v>
      </c>
      <c r="N26" s="139"/>
      <c r="O26" s="110">
        <f t="shared" si="1"/>
        <v>-911</v>
      </c>
    </row>
    <row r="27" spans="1:15" x14ac:dyDescent="0.25">
      <c r="A27" s="102">
        <v>15</v>
      </c>
      <c r="B27" s="108" t="s">
        <v>644</v>
      </c>
      <c r="C27" s="109" t="s">
        <v>429</v>
      </c>
      <c r="D27" s="109">
        <v>5</v>
      </c>
      <c r="E27" s="109">
        <v>12</v>
      </c>
      <c r="F27" s="107">
        <v>9868</v>
      </c>
      <c r="G27" s="107">
        <v>118416</v>
      </c>
      <c r="H27" s="111">
        <v>9455</v>
      </c>
      <c r="I27" s="107">
        <f t="shared" si="0"/>
        <v>47275</v>
      </c>
      <c r="J27" s="111">
        <v>5</v>
      </c>
      <c r="K27" s="111">
        <v>46845</v>
      </c>
      <c r="L27" s="113">
        <v>0</v>
      </c>
      <c r="M27" s="136">
        <v>0</v>
      </c>
      <c r="N27" s="139"/>
      <c r="O27" s="110">
        <f t="shared" si="1"/>
        <v>-413</v>
      </c>
    </row>
    <row r="28" spans="1:15" x14ac:dyDescent="0.25">
      <c r="A28" s="102">
        <v>16</v>
      </c>
      <c r="B28" s="108" t="s">
        <v>645</v>
      </c>
      <c r="C28" s="109" t="s">
        <v>429</v>
      </c>
      <c r="D28" s="109">
        <v>8</v>
      </c>
      <c r="E28" s="109">
        <v>10</v>
      </c>
      <c r="F28" s="107">
        <v>75736</v>
      </c>
      <c r="G28" s="107">
        <v>757360</v>
      </c>
      <c r="H28" s="111">
        <v>70847</v>
      </c>
      <c r="I28" s="107">
        <f t="shared" si="0"/>
        <v>566776</v>
      </c>
      <c r="J28" s="111">
        <v>0</v>
      </c>
      <c r="K28" s="111">
        <v>0</v>
      </c>
      <c r="L28" s="113">
        <v>0</v>
      </c>
      <c r="M28" s="136">
        <v>0</v>
      </c>
      <c r="N28" s="139"/>
      <c r="O28" s="110">
        <f t="shared" si="1"/>
        <v>-4889</v>
      </c>
    </row>
    <row r="29" spans="1:15" ht="26.4" x14ac:dyDescent="0.25">
      <c r="A29" s="102">
        <v>17</v>
      </c>
      <c r="B29" s="108" t="s">
        <v>646</v>
      </c>
      <c r="C29" s="109" t="s">
        <v>647</v>
      </c>
      <c r="D29" s="109">
        <v>15</v>
      </c>
      <c r="E29" s="109">
        <v>20</v>
      </c>
      <c r="F29" s="107">
        <v>31122</v>
      </c>
      <c r="G29" s="107">
        <v>622440</v>
      </c>
      <c r="H29" s="112">
        <v>31122</v>
      </c>
      <c r="I29" s="107">
        <f t="shared" si="0"/>
        <v>466830</v>
      </c>
      <c r="J29" s="111">
        <v>0</v>
      </c>
      <c r="K29" s="111">
        <v>0</v>
      </c>
      <c r="L29" s="113">
        <v>0</v>
      </c>
      <c r="M29" s="136">
        <v>0</v>
      </c>
      <c r="N29" s="139"/>
      <c r="O29" s="110">
        <f t="shared" si="1"/>
        <v>0</v>
      </c>
    </row>
    <row r="30" spans="1:15" x14ac:dyDescent="0.25">
      <c r="A30" s="102">
        <v>18</v>
      </c>
      <c r="B30" s="108" t="s">
        <v>648</v>
      </c>
      <c r="C30" s="109" t="s">
        <v>631</v>
      </c>
      <c r="D30" s="109">
        <v>5</v>
      </c>
      <c r="E30" s="109">
        <v>8</v>
      </c>
      <c r="F30" s="107">
        <v>4554</v>
      </c>
      <c r="G30" s="107">
        <v>36432</v>
      </c>
      <c r="H30" s="111">
        <v>4360</v>
      </c>
      <c r="I30" s="107">
        <f t="shared" si="0"/>
        <v>21800</v>
      </c>
      <c r="J30" s="111">
        <v>0</v>
      </c>
      <c r="K30" s="111">
        <v>0</v>
      </c>
      <c r="L30" s="113">
        <v>0</v>
      </c>
      <c r="M30" s="136">
        <v>0</v>
      </c>
      <c r="N30" s="139"/>
      <c r="O30" s="110">
        <f t="shared" si="1"/>
        <v>-194</v>
      </c>
    </row>
    <row r="31" spans="1:15" ht="26.4" x14ac:dyDescent="0.25">
      <c r="A31" s="102">
        <v>19</v>
      </c>
      <c r="B31" s="108" t="s">
        <v>649</v>
      </c>
      <c r="C31" s="109" t="s">
        <v>631</v>
      </c>
      <c r="D31" s="109">
        <v>18</v>
      </c>
      <c r="E31" s="109">
        <v>20</v>
      </c>
      <c r="F31" s="107">
        <v>75072</v>
      </c>
      <c r="G31" s="107">
        <v>1501440</v>
      </c>
      <c r="H31" s="111">
        <v>75494</v>
      </c>
      <c r="I31" s="107">
        <f t="shared" si="0"/>
        <v>1358892</v>
      </c>
      <c r="J31" s="111">
        <v>0</v>
      </c>
      <c r="K31" s="111">
        <v>0</v>
      </c>
      <c r="L31" s="113">
        <v>0</v>
      </c>
      <c r="M31" s="136">
        <v>0</v>
      </c>
      <c r="N31" s="139"/>
      <c r="O31" s="110">
        <f t="shared" si="1"/>
        <v>422</v>
      </c>
    </row>
    <row r="32" spans="1:15" x14ac:dyDescent="0.25">
      <c r="A32" s="102">
        <v>20</v>
      </c>
      <c r="B32" s="108" t="s">
        <v>650</v>
      </c>
      <c r="C32" s="109" t="s">
        <v>631</v>
      </c>
      <c r="D32" s="109">
        <v>4</v>
      </c>
      <c r="E32" s="109">
        <v>5</v>
      </c>
      <c r="F32" s="107">
        <v>16320</v>
      </c>
      <c r="G32" s="107">
        <v>81600</v>
      </c>
      <c r="H32" s="107">
        <v>15628</v>
      </c>
      <c r="I32" s="107">
        <f t="shared" si="0"/>
        <v>62512</v>
      </c>
      <c r="J32" s="111">
        <v>2</v>
      </c>
      <c r="K32" s="111">
        <v>30998</v>
      </c>
      <c r="L32" s="113">
        <v>0</v>
      </c>
      <c r="M32" s="136">
        <v>0</v>
      </c>
      <c r="N32" s="139"/>
      <c r="O32" s="110">
        <f t="shared" si="1"/>
        <v>-692</v>
      </c>
    </row>
    <row r="33" spans="1:15" x14ac:dyDescent="0.25">
      <c r="A33" s="102">
        <v>21</v>
      </c>
      <c r="B33" s="108" t="s">
        <v>651</v>
      </c>
      <c r="C33" s="109" t="s">
        <v>631</v>
      </c>
      <c r="D33" s="109">
        <v>1</v>
      </c>
      <c r="E33" s="109">
        <v>3636.66</v>
      </c>
      <c r="F33" s="107">
        <v>9412</v>
      </c>
      <c r="G33" s="107">
        <v>18824</v>
      </c>
      <c r="H33" s="111">
        <v>9016</v>
      </c>
      <c r="I33" s="107">
        <f t="shared" si="0"/>
        <v>9016</v>
      </c>
      <c r="J33" s="111">
        <v>0</v>
      </c>
      <c r="K33" s="111">
        <v>0</v>
      </c>
      <c r="L33" s="113">
        <v>0</v>
      </c>
      <c r="M33" s="136">
        <v>0</v>
      </c>
      <c r="N33" s="139"/>
      <c r="O33" s="110">
        <f t="shared" si="1"/>
        <v>-396</v>
      </c>
    </row>
    <row r="34" spans="1:15" x14ac:dyDescent="0.25">
      <c r="A34" s="102">
        <v>22</v>
      </c>
      <c r="B34" s="108" t="s">
        <v>652</v>
      </c>
      <c r="C34" s="109" t="s">
        <v>631</v>
      </c>
      <c r="D34" s="109">
        <v>11</v>
      </c>
      <c r="E34" s="109">
        <v>14</v>
      </c>
      <c r="F34" s="107">
        <v>11993</v>
      </c>
      <c r="G34" s="107">
        <v>167902</v>
      </c>
      <c r="H34" s="111">
        <v>11487</v>
      </c>
      <c r="I34" s="107">
        <f t="shared" si="0"/>
        <v>126357</v>
      </c>
      <c r="J34" s="111">
        <v>1</v>
      </c>
      <c r="K34" s="111">
        <v>11388</v>
      </c>
      <c r="L34" s="113">
        <v>0</v>
      </c>
      <c r="M34" s="136">
        <v>0</v>
      </c>
      <c r="N34" s="139"/>
      <c r="O34" s="110">
        <f t="shared" si="1"/>
        <v>-506</v>
      </c>
    </row>
    <row r="35" spans="1:15" x14ac:dyDescent="0.25">
      <c r="A35" s="102">
        <v>23</v>
      </c>
      <c r="B35" s="108" t="s">
        <v>653</v>
      </c>
      <c r="C35" s="109" t="s">
        <v>631</v>
      </c>
      <c r="D35" s="109">
        <v>15</v>
      </c>
      <c r="E35" s="109">
        <v>20</v>
      </c>
      <c r="F35" s="107">
        <v>9649</v>
      </c>
      <c r="G35" s="107">
        <v>192980</v>
      </c>
      <c r="H35" s="111">
        <v>9244</v>
      </c>
      <c r="I35" s="107">
        <f t="shared" si="0"/>
        <v>138660</v>
      </c>
      <c r="J35" s="111">
        <v>4</v>
      </c>
      <c r="K35" s="111">
        <v>36644</v>
      </c>
      <c r="L35" s="113">
        <v>0</v>
      </c>
      <c r="M35" s="136">
        <v>0</v>
      </c>
      <c r="N35" s="139"/>
      <c r="O35" s="110">
        <f t="shared" si="1"/>
        <v>-405</v>
      </c>
    </row>
    <row r="36" spans="1:15" x14ac:dyDescent="0.25">
      <c r="A36" s="102">
        <v>24</v>
      </c>
      <c r="B36" s="108" t="s">
        <v>654</v>
      </c>
      <c r="C36" s="109" t="s">
        <v>631</v>
      </c>
      <c r="D36" s="109">
        <v>3</v>
      </c>
      <c r="E36" s="109">
        <v>4</v>
      </c>
      <c r="F36" s="107">
        <v>25808</v>
      </c>
      <c r="G36" s="107">
        <v>103232</v>
      </c>
      <c r="H36" s="111">
        <v>24720</v>
      </c>
      <c r="I36" s="107">
        <f t="shared" si="0"/>
        <v>74160</v>
      </c>
      <c r="J36" s="111">
        <v>2</v>
      </c>
      <c r="K36" s="111">
        <v>49024</v>
      </c>
      <c r="L36" s="113">
        <v>0</v>
      </c>
      <c r="M36" s="136">
        <v>0</v>
      </c>
      <c r="N36" s="139"/>
      <c r="O36" s="110">
        <f t="shared" si="1"/>
        <v>-1088</v>
      </c>
    </row>
    <row r="37" spans="1:15" ht="26.4" x14ac:dyDescent="0.25">
      <c r="A37" s="102">
        <v>25</v>
      </c>
      <c r="B37" s="108" t="s">
        <v>655</v>
      </c>
      <c r="C37" s="109" t="s">
        <v>631</v>
      </c>
      <c r="D37" s="109">
        <v>8</v>
      </c>
      <c r="E37" s="109">
        <v>8</v>
      </c>
      <c r="F37" s="107">
        <v>13815</v>
      </c>
      <c r="G37" s="107">
        <v>110520</v>
      </c>
      <c r="H37" s="111">
        <v>13233</v>
      </c>
      <c r="I37" s="107">
        <f t="shared" si="0"/>
        <v>105864</v>
      </c>
      <c r="J37" s="111">
        <v>0</v>
      </c>
      <c r="K37" s="111">
        <v>0</v>
      </c>
      <c r="L37" s="113">
        <v>0</v>
      </c>
      <c r="M37" s="136">
        <v>0</v>
      </c>
      <c r="N37" s="139"/>
      <c r="O37" s="110">
        <f t="shared" si="1"/>
        <v>-582</v>
      </c>
    </row>
    <row r="38" spans="1:15" x14ac:dyDescent="0.25">
      <c r="A38" s="102">
        <v>26</v>
      </c>
      <c r="B38" s="108" t="s">
        <v>656</v>
      </c>
      <c r="C38" s="109" t="s">
        <v>631</v>
      </c>
      <c r="D38" s="109">
        <v>12</v>
      </c>
      <c r="E38" s="109">
        <v>14</v>
      </c>
      <c r="F38" s="107">
        <v>33399</v>
      </c>
      <c r="G38" s="107">
        <v>467586</v>
      </c>
      <c r="H38" s="111">
        <v>30995</v>
      </c>
      <c r="I38" s="107">
        <f t="shared" si="0"/>
        <v>371940</v>
      </c>
      <c r="J38" s="111">
        <v>1</v>
      </c>
      <c r="K38" s="111">
        <v>31724</v>
      </c>
      <c r="L38" s="113">
        <v>0</v>
      </c>
      <c r="M38" s="136">
        <v>0</v>
      </c>
      <c r="N38" s="139"/>
      <c r="O38" s="110">
        <f t="shared" si="1"/>
        <v>-2404</v>
      </c>
    </row>
    <row r="39" spans="1:15" x14ac:dyDescent="0.25">
      <c r="A39" s="102">
        <v>27</v>
      </c>
      <c r="B39" s="108" t="s">
        <v>657</v>
      </c>
      <c r="C39" s="109" t="s">
        <v>631</v>
      </c>
      <c r="D39" s="109">
        <v>8</v>
      </c>
      <c r="E39" s="109">
        <v>8</v>
      </c>
      <c r="F39" s="107">
        <v>68013</v>
      </c>
      <c r="G39" s="107">
        <v>544104</v>
      </c>
      <c r="H39" s="111">
        <v>65145</v>
      </c>
      <c r="I39" s="107">
        <f t="shared" si="0"/>
        <v>521160</v>
      </c>
      <c r="J39" s="111">
        <v>3</v>
      </c>
      <c r="K39" s="111">
        <v>193821</v>
      </c>
      <c r="L39" s="113">
        <v>0</v>
      </c>
      <c r="M39" s="136">
        <v>0</v>
      </c>
      <c r="N39" s="139"/>
      <c r="O39" s="110">
        <f t="shared" si="1"/>
        <v>-2868</v>
      </c>
    </row>
    <row r="40" spans="1:15" ht="26.4" x14ac:dyDescent="0.25">
      <c r="A40" s="102">
        <v>28</v>
      </c>
      <c r="B40" s="108" t="s">
        <v>658</v>
      </c>
      <c r="C40" s="109" t="s">
        <v>631</v>
      </c>
      <c r="D40" s="109">
        <v>8</v>
      </c>
      <c r="E40" s="109">
        <v>10</v>
      </c>
      <c r="F40" s="107">
        <v>121603</v>
      </c>
      <c r="G40" s="107">
        <v>1216030</v>
      </c>
      <c r="H40" s="111">
        <v>116467</v>
      </c>
      <c r="I40" s="107">
        <f t="shared" si="0"/>
        <v>931736</v>
      </c>
      <c r="J40" s="111">
        <v>6</v>
      </c>
      <c r="K40" s="111">
        <v>817710</v>
      </c>
      <c r="L40" s="113">
        <v>0</v>
      </c>
      <c r="M40" s="136">
        <v>0</v>
      </c>
      <c r="N40" s="139"/>
      <c r="O40" s="110">
        <f t="shared" si="1"/>
        <v>-5136</v>
      </c>
    </row>
    <row r="41" spans="1:15" x14ac:dyDescent="0.25">
      <c r="A41" s="102">
        <v>29</v>
      </c>
      <c r="B41" s="108" t="s">
        <v>659</v>
      </c>
      <c r="C41" s="109" t="s">
        <v>631</v>
      </c>
      <c r="D41" s="109">
        <v>7</v>
      </c>
      <c r="E41" s="109">
        <v>8</v>
      </c>
      <c r="F41" s="107">
        <v>144755</v>
      </c>
      <c r="G41" s="107">
        <v>1158040</v>
      </c>
      <c r="H41" s="111">
        <v>138640</v>
      </c>
      <c r="I41" s="107">
        <f t="shared" si="0"/>
        <v>970480</v>
      </c>
      <c r="J41" s="111">
        <v>0</v>
      </c>
      <c r="K41" s="111">
        <v>0</v>
      </c>
      <c r="L41" s="113">
        <v>0</v>
      </c>
      <c r="M41" s="136">
        <v>0</v>
      </c>
      <c r="N41" s="139"/>
      <c r="O41" s="110">
        <f t="shared" si="1"/>
        <v>-6115</v>
      </c>
    </row>
    <row r="42" spans="1:15" ht="26.4" x14ac:dyDescent="0.25">
      <c r="A42" s="102">
        <v>30</v>
      </c>
      <c r="B42" s="108" t="s">
        <v>660</v>
      </c>
      <c r="C42" s="109" t="s">
        <v>631</v>
      </c>
      <c r="D42" s="109">
        <v>12</v>
      </c>
      <c r="E42" s="109">
        <v>14</v>
      </c>
      <c r="F42" s="107">
        <v>80158</v>
      </c>
      <c r="G42" s="107">
        <v>1122212</v>
      </c>
      <c r="H42" s="112">
        <v>80158</v>
      </c>
      <c r="I42" s="107">
        <f t="shared" si="0"/>
        <v>961896</v>
      </c>
      <c r="J42" s="111">
        <v>0</v>
      </c>
      <c r="K42" s="111">
        <v>0</v>
      </c>
      <c r="L42" s="113">
        <v>0</v>
      </c>
      <c r="M42" s="136">
        <v>0</v>
      </c>
      <c r="N42" s="139"/>
      <c r="O42" s="110">
        <f t="shared" si="1"/>
        <v>0</v>
      </c>
    </row>
    <row r="43" spans="1:15" x14ac:dyDescent="0.25">
      <c r="A43" s="102">
        <v>31</v>
      </c>
      <c r="B43" s="108" t="s">
        <v>661</v>
      </c>
      <c r="C43" s="109" t="s">
        <v>631</v>
      </c>
      <c r="D43" s="109">
        <v>1</v>
      </c>
      <c r="E43" s="109">
        <v>2</v>
      </c>
      <c r="F43" s="107">
        <v>31957</v>
      </c>
      <c r="G43" s="107">
        <v>63914</v>
      </c>
      <c r="H43" s="111">
        <v>42854</v>
      </c>
      <c r="I43" s="107">
        <f t="shared" si="0"/>
        <v>42854</v>
      </c>
      <c r="J43" s="111">
        <v>1</v>
      </c>
      <c r="K43" s="111">
        <v>25435</v>
      </c>
      <c r="L43" s="113">
        <v>0</v>
      </c>
      <c r="M43" s="136">
        <v>0</v>
      </c>
      <c r="N43" s="139"/>
      <c r="O43" s="110">
        <f t="shared" si="1"/>
        <v>10897</v>
      </c>
    </row>
    <row r="44" spans="1:15" x14ac:dyDescent="0.25">
      <c r="A44" s="102">
        <v>32</v>
      </c>
      <c r="B44" s="108" t="s">
        <v>662</v>
      </c>
      <c r="C44" s="109" t="s">
        <v>631</v>
      </c>
      <c r="D44" s="109">
        <v>1</v>
      </c>
      <c r="E44" s="109">
        <v>2</v>
      </c>
      <c r="F44" s="107">
        <v>31957</v>
      </c>
      <c r="G44" s="107">
        <v>63914</v>
      </c>
      <c r="H44" s="111">
        <v>42854</v>
      </c>
      <c r="I44" s="107">
        <f t="shared" si="0"/>
        <v>42854</v>
      </c>
      <c r="J44" s="111">
        <v>1</v>
      </c>
      <c r="K44" s="111">
        <v>31957</v>
      </c>
      <c r="L44" s="113">
        <v>0</v>
      </c>
      <c r="M44" s="136">
        <v>0</v>
      </c>
      <c r="N44" s="139"/>
      <c r="O44" s="110">
        <f t="shared" si="1"/>
        <v>10897</v>
      </c>
    </row>
    <row r="45" spans="1:15" x14ac:dyDescent="0.25">
      <c r="A45" s="102">
        <v>33</v>
      </c>
      <c r="B45" s="108" t="s">
        <v>663</v>
      </c>
      <c r="C45" s="109" t="s">
        <v>631</v>
      </c>
      <c r="D45" s="109">
        <v>1</v>
      </c>
      <c r="E45" s="109">
        <v>2</v>
      </c>
      <c r="F45" s="107">
        <v>31957</v>
      </c>
      <c r="G45" s="107">
        <v>63914</v>
      </c>
      <c r="H45" s="111">
        <v>42854</v>
      </c>
      <c r="I45" s="107">
        <f t="shared" si="0"/>
        <v>42854</v>
      </c>
      <c r="J45" s="111">
        <v>1</v>
      </c>
      <c r="K45" s="111">
        <v>31957</v>
      </c>
      <c r="L45" s="113">
        <v>0</v>
      </c>
      <c r="M45" s="136">
        <v>0</v>
      </c>
      <c r="N45" s="139"/>
      <c r="O45" s="110">
        <f t="shared" si="1"/>
        <v>10897</v>
      </c>
    </row>
    <row r="46" spans="1:15" x14ac:dyDescent="0.25">
      <c r="A46" s="102">
        <v>34</v>
      </c>
      <c r="B46" s="108" t="s">
        <v>664</v>
      </c>
      <c r="C46" s="109" t="s">
        <v>631</v>
      </c>
      <c r="D46" s="109">
        <v>2</v>
      </c>
      <c r="E46" s="109">
        <v>2</v>
      </c>
      <c r="F46" s="107">
        <v>119630</v>
      </c>
      <c r="G46" s="107">
        <v>239260</v>
      </c>
      <c r="H46" s="111">
        <v>114578</v>
      </c>
      <c r="I46" s="107">
        <f t="shared" si="0"/>
        <v>229156</v>
      </c>
      <c r="J46" s="111">
        <v>0</v>
      </c>
      <c r="K46" s="111">
        <v>0</v>
      </c>
      <c r="L46" s="113">
        <v>0</v>
      </c>
      <c r="M46" s="136">
        <v>0</v>
      </c>
      <c r="N46" s="139"/>
      <c r="O46" s="110">
        <f t="shared" si="1"/>
        <v>-5052</v>
      </c>
    </row>
    <row r="47" spans="1:15" x14ac:dyDescent="0.25">
      <c r="A47" s="102">
        <v>35</v>
      </c>
      <c r="B47" s="108" t="s">
        <v>665</v>
      </c>
      <c r="C47" s="109" t="s">
        <v>631</v>
      </c>
      <c r="D47" s="109">
        <v>8</v>
      </c>
      <c r="E47" s="109">
        <v>10</v>
      </c>
      <c r="F47" s="107">
        <v>33399</v>
      </c>
      <c r="G47" s="107">
        <v>333990</v>
      </c>
      <c r="H47" s="111">
        <v>31991</v>
      </c>
      <c r="I47" s="107">
        <f t="shared" si="0"/>
        <v>255928</v>
      </c>
      <c r="J47" s="111">
        <v>4</v>
      </c>
      <c r="K47" s="111">
        <v>126896</v>
      </c>
      <c r="L47" s="113">
        <v>0</v>
      </c>
      <c r="M47" s="136">
        <v>0</v>
      </c>
      <c r="N47" s="139"/>
      <c r="O47" s="110">
        <f t="shared" si="1"/>
        <v>-1408</v>
      </c>
    </row>
    <row r="48" spans="1:15" x14ac:dyDescent="0.25">
      <c r="A48" s="102">
        <v>36</v>
      </c>
      <c r="B48" s="108" t="s">
        <v>666</v>
      </c>
      <c r="C48" s="109" t="s">
        <v>631</v>
      </c>
      <c r="D48" s="109">
        <v>1</v>
      </c>
      <c r="E48" s="109">
        <v>2</v>
      </c>
      <c r="F48" s="107">
        <v>34562</v>
      </c>
      <c r="G48" s="107">
        <v>69124</v>
      </c>
      <c r="H48" s="111">
        <v>79610</v>
      </c>
      <c r="I48" s="107">
        <f t="shared" si="0"/>
        <v>79610</v>
      </c>
      <c r="J48" s="111">
        <v>2</v>
      </c>
      <c r="K48" s="111">
        <v>66934</v>
      </c>
      <c r="L48" s="113">
        <v>1</v>
      </c>
      <c r="M48" s="136">
        <v>34562</v>
      </c>
      <c r="N48" s="139"/>
      <c r="O48" s="110">
        <f t="shared" si="1"/>
        <v>45048</v>
      </c>
    </row>
    <row r="49" spans="1:15" x14ac:dyDescent="0.25">
      <c r="A49" s="102">
        <v>37</v>
      </c>
      <c r="B49" s="108" t="s">
        <v>667</v>
      </c>
      <c r="C49" s="109" t="s">
        <v>668</v>
      </c>
      <c r="D49" s="109">
        <v>1</v>
      </c>
      <c r="E49" s="109">
        <v>6</v>
      </c>
      <c r="F49" s="107">
        <v>141908</v>
      </c>
      <c r="G49" s="107">
        <v>851448</v>
      </c>
      <c r="H49" s="111">
        <v>31113</v>
      </c>
      <c r="I49" s="107">
        <f t="shared" si="0"/>
        <v>31113</v>
      </c>
      <c r="J49" s="111">
        <v>0</v>
      </c>
      <c r="K49" s="111">
        <v>0</v>
      </c>
      <c r="L49" s="113">
        <v>0</v>
      </c>
      <c r="M49" s="136">
        <v>0</v>
      </c>
      <c r="N49" s="139"/>
      <c r="O49" s="110">
        <f t="shared" si="1"/>
        <v>-110795</v>
      </c>
    </row>
    <row r="50" spans="1:15" x14ac:dyDescent="0.25">
      <c r="A50" s="102">
        <v>38</v>
      </c>
      <c r="B50" s="108" t="s">
        <v>669</v>
      </c>
      <c r="C50" s="109" t="s">
        <v>668</v>
      </c>
      <c r="D50" s="109">
        <v>4</v>
      </c>
      <c r="E50" s="109">
        <v>6</v>
      </c>
      <c r="F50" s="107">
        <v>160739</v>
      </c>
      <c r="G50" s="107">
        <v>964434</v>
      </c>
      <c r="H50" s="111">
        <v>31113</v>
      </c>
      <c r="I50" s="107">
        <f t="shared" si="0"/>
        <v>124452</v>
      </c>
      <c r="J50" s="111">
        <v>0</v>
      </c>
      <c r="K50" s="111">
        <v>0</v>
      </c>
      <c r="L50" s="113">
        <v>0</v>
      </c>
      <c r="M50" s="136">
        <v>0</v>
      </c>
      <c r="N50" s="139"/>
      <c r="O50" s="110">
        <f t="shared" si="1"/>
        <v>-129626</v>
      </c>
    </row>
    <row r="51" spans="1:15" x14ac:dyDescent="0.25">
      <c r="A51" s="102">
        <v>39</v>
      </c>
      <c r="B51" s="108" t="s">
        <v>670</v>
      </c>
      <c r="C51" s="109" t="s">
        <v>668</v>
      </c>
      <c r="D51" s="109">
        <v>3</v>
      </c>
      <c r="E51" s="109">
        <v>3</v>
      </c>
      <c r="F51" s="107">
        <v>28853</v>
      </c>
      <c r="G51" s="107">
        <v>86559</v>
      </c>
      <c r="H51" s="111">
        <v>27632</v>
      </c>
      <c r="I51" s="107">
        <f t="shared" si="0"/>
        <v>82896</v>
      </c>
      <c r="J51" s="111">
        <v>0</v>
      </c>
      <c r="K51" s="111">
        <v>0</v>
      </c>
      <c r="L51" s="113">
        <v>0</v>
      </c>
      <c r="M51" s="136">
        <v>0</v>
      </c>
      <c r="N51" s="139"/>
      <c r="O51" s="110">
        <f t="shared" si="1"/>
        <v>-1221</v>
      </c>
    </row>
    <row r="52" spans="1:15" x14ac:dyDescent="0.25">
      <c r="A52" s="102">
        <v>40</v>
      </c>
      <c r="B52" s="108" t="s">
        <v>671</v>
      </c>
      <c r="C52" s="109" t="s">
        <v>668</v>
      </c>
      <c r="D52" s="109">
        <v>2</v>
      </c>
      <c r="E52" s="109">
        <v>2</v>
      </c>
      <c r="F52" s="107">
        <v>21764</v>
      </c>
      <c r="G52" s="107">
        <v>43528</v>
      </c>
      <c r="H52" s="112">
        <v>18614</v>
      </c>
      <c r="I52" s="107">
        <f t="shared" si="0"/>
        <v>37228</v>
      </c>
      <c r="J52" s="111">
        <v>1</v>
      </c>
      <c r="K52" s="111">
        <v>20670</v>
      </c>
      <c r="L52" s="113">
        <v>1</v>
      </c>
      <c r="M52" s="136">
        <v>20670</v>
      </c>
      <c r="N52" s="139"/>
      <c r="O52" s="110">
        <f t="shared" si="1"/>
        <v>-3150</v>
      </c>
    </row>
    <row r="53" spans="1:15" ht="26.4" x14ac:dyDescent="0.25">
      <c r="A53" s="102">
        <v>41</v>
      </c>
      <c r="B53" s="108" t="s">
        <v>672</v>
      </c>
      <c r="C53" s="109" t="s">
        <v>668</v>
      </c>
      <c r="D53" s="109">
        <v>1</v>
      </c>
      <c r="E53" s="109">
        <v>2</v>
      </c>
      <c r="F53" s="107">
        <v>93442</v>
      </c>
      <c r="G53" s="107">
        <v>186884</v>
      </c>
      <c r="H53" s="111">
        <v>80610</v>
      </c>
      <c r="I53" s="107">
        <f t="shared" si="0"/>
        <v>80610</v>
      </c>
      <c r="J53" s="111"/>
      <c r="K53" s="111"/>
      <c r="L53" s="113"/>
      <c r="M53" s="136"/>
      <c r="N53" s="139" t="s">
        <v>986</v>
      </c>
      <c r="O53" s="110">
        <f t="shared" si="1"/>
        <v>-12832</v>
      </c>
    </row>
    <row r="54" spans="1:15" x14ac:dyDescent="0.25">
      <c r="A54" s="102">
        <v>42</v>
      </c>
      <c r="B54" s="108" t="s">
        <v>673</v>
      </c>
      <c r="C54" s="109" t="s">
        <v>668</v>
      </c>
      <c r="D54" s="109">
        <v>2</v>
      </c>
      <c r="E54" s="109">
        <v>3</v>
      </c>
      <c r="F54" s="107">
        <v>17559</v>
      </c>
      <c r="G54" s="107">
        <v>52677</v>
      </c>
      <c r="H54" s="111">
        <v>16820</v>
      </c>
      <c r="I54" s="107">
        <f t="shared" si="0"/>
        <v>33640</v>
      </c>
      <c r="J54" s="111">
        <v>0</v>
      </c>
      <c r="K54" s="111">
        <v>0</v>
      </c>
      <c r="L54" s="113">
        <v>0</v>
      </c>
      <c r="M54" s="136">
        <v>0</v>
      </c>
      <c r="N54" s="139"/>
      <c r="O54" s="110">
        <f t="shared" si="1"/>
        <v>-739</v>
      </c>
    </row>
    <row r="55" spans="1:15" x14ac:dyDescent="0.25">
      <c r="A55" s="102">
        <v>43</v>
      </c>
      <c r="B55" s="108" t="s">
        <v>674</v>
      </c>
      <c r="C55" s="109" t="s">
        <v>668</v>
      </c>
      <c r="D55" s="109">
        <v>3</v>
      </c>
      <c r="E55" s="109">
        <v>3</v>
      </c>
      <c r="F55" s="107">
        <v>122140</v>
      </c>
      <c r="G55" s="107">
        <v>366420</v>
      </c>
      <c r="H55" s="107">
        <v>16820</v>
      </c>
      <c r="I55" s="107">
        <f t="shared" si="0"/>
        <v>50460</v>
      </c>
      <c r="J55" s="111">
        <v>0</v>
      </c>
      <c r="K55" s="111">
        <v>0</v>
      </c>
      <c r="L55" s="113">
        <v>0</v>
      </c>
      <c r="M55" s="136">
        <v>0</v>
      </c>
      <c r="N55" s="139"/>
      <c r="O55" s="110">
        <f t="shared" si="1"/>
        <v>-105320</v>
      </c>
    </row>
    <row r="56" spans="1:15" x14ac:dyDescent="0.25">
      <c r="A56" s="102">
        <v>44</v>
      </c>
      <c r="B56" s="108" t="s">
        <v>675</v>
      </c>
      <c r="C56" s="109" t="s">
        <v>668</v>
      </c>
      <c r="D56" s="109">
        <v>2</v>
      </c>
      <c r="E56" s="109">
        <v>2</v>
      </c>
      <c r="F56" s="107">
        <v>31274</v>
      </c>
      <c r="G56" s="107">
        <v>62548</v>
      </c>
      <c r="H56" s="107">
        <v>31801</v>
      </c>
      <c r="I56" s="107">
        <f t="shared" si="0"/>
        <v>63602</v>
      </c>
      <c r="J56" s="111"/>
      <c r="K56" s="111"/>
      <c r="L56" s="113"/>
      <c r="M56" s="136"/>
      <c r="N56" s="139" t="s">
        <v>986</v>
      </c>
      <c r="O56" s="110">
        <f t="shared" si="1"/>
        <v>527</v>
      </c>
    </row>
    <row r="57" spans="1:15" x14ac:dyDescent="0.25">
      <c r="A57" s="102">
        <v>45</v>
      </c>
      <c r="B57" s="108" t="s">
        <v>676</v>
      </c>
      <c r="C57" s="109" t="s">
        <v>631</v>
      </c>
      <c r="D57" s="109">
        <v>1</v>
      </c>
      <c r="E57" s="109">
        <v>2</v>
      </c>
      <c r="F57" s="107">
        <v>74457</v>
      </c>
      <c r="G57" s="107">
        <v>148914</v>
      </c>
      <c r="H57" s="111">
        <v>71311</v>
      </c>
      <c r="I57" s="107">
        <f t="shared" si="0"/>
        <v>71311</v>
      </c>
      <c r="J57" s="111">
        <v>0</v>
      </c>
      <c r="K57" s="111">
        <v>0</v>
      </c>
      <c r="L57" s="113">
        <v>0</v>
      </c>
      <c r="M57" s="136">
        <v>0</v>
      </c>
      <c r="N57" s="139"/>
      <c r="O57" s="110">
        <f t="shared" si="1"/>
        <v>-3146</v>
      </c>
    </row>
    <row r="58" spans="1:15" x14ac:dyDescent="0.25">
      <c r="A58" s="102">
        <v>46</v>
      </c>
      <c r="B58" s="108" t="s">
        <v>677</v>
      </c>
      <c r="C58" s="109" t="s">
        <v>668</v>
      </c>
      <c r="D58" s="109">
        <v>2</v>
      </c>
      <c r="E58" s="109">
        <v>2</v>
      </c>
      <c r="F58" s="107">
        <v>60309</v>
      </c>
      <c r="G58" s="107">
        <v>120618</v>
      </c>
      <c r="H58" s="112">
        <v>80335</v>
      </c>
      <c r="I58" s="107">
        <f t="shared" si="0"/>
        <v>160670</v>
      </c>
      <c r="J58" s="111">
        <v>1</v>
      </c>
      <c r="K58" s="111">
        <v>205416</v>
      </c>
      <c r="L58" s="113">
        <v>2</v>
      </c>
      <c r="M58" s="136">
        <v>410832</v>
      </c>
      <c r="N58" s="139"/>
      <c r="O58" s="110">
        <f t="shared" si="1"/>
        <v>20026</v>
      </c>
    </row>
    <row r="59" spans="1:15" x14ac:dyDescent="0.25">
      <c r="A59" s="102">
        <v>47</v>
      </c>
      <c r="B59" s="108" t="s">
        <v>678</v>
      </c>
      <c r="C59" s="109" t="s">
        <v>668</v>
      </c>
      <c r="D59" s="109">
        <v>2</v>
      </c>
      <c r="E59" s="109">
        <v>2</v>
      </c>
      <c r="F59" s="107">
        <v>101716</v>
      </c>
      <c r="G59" s="107">
        <v>203432</v>
      </c>
      <c r="H59" s="111">
        <v>97423</v>
      </c>
      <c r="I59" s="107">
        <f t="shared" si="0"/>
        <v>194846</v>
      </c>
      <c r="J59" s="111">
        <v>0</v>
      </c>
      <c r="K59" s="111">
        <v>0</v>
      </c>
      <c r="L59" s="113">
        <v>0</v>
      </c>
      <c r="M59" s="136">
        <v>0</v>
      </c>
      <c r="N59" s="139"/>
      <c r="O59" s="110">
        <f t="shared" si="1"/>
        <v>-4293</v>
      </c>
    </row>
    <row r="60" spans="1:15" ht="26.4" x14ac:dyDescent="0.25">
      <c r="A60" s="102">
        <v>48</v>
      </c>
      <c r="B60" s="108" t="s">
        <v>679</v>
      </c>
      <c r="C60" s="109" t="s">
        <v>668</v>
      </c>
      <c r="D60" s="109">
        <v>2</v>
      </c>
      <c r="E60" s="109">
        <v>2</v>
      </c>
      <c r="F60" s="107">
        <v>92986</v>
      </c>
      <c r="G60" s="107">
        <v>185972</v>
      </c>
      <c r="H60" s="111">
        <v>89064</v>
      </c>
      <c r="I60" s="107">
        <f t="shared" si="0"/>
        <v>178128</v>
      </c>
      <c r="J60" s="111">
        <v>0</v>
      </c>
      <c r="K60" s="111">
        <v>0</v>
      </c>
      <c r="L60" s="113">
        <v>0</v>
      </c>
      <c r="M60" s="136">
        <v>0</v>
      </c>
      <c r="N60" s="139"/>
      <c r="O60" s="110">
        <f t="shared" si="1"/>
        <v>-3922</v>
      </c>
    </row>
    <row r="61" spans="1:15" ht="26.4" x14ac:dyDescent="0.25">
      <c r="A61" s="102">
        <v>49</v>
      </c>
      <c r="B61" s="108" t="s">
        <v>680</v>
      </c>
      <c r="C61" s="109" t="s">
        <v>631</v>
      </c>
      <c r="D61" s="109">
        <v>8</v>
      </c>
      <c r="E61" s="109">
        <v>8</v>
      </c>
      <c r="F61" s="107">
        <v>60954</v>
      </c>
      <c r="G61" s="107">
        <v>487632</v>
      </c>
      <c r="H61" s="112">
        <v>42702</v>
      </c>
      <c r="I61" s="107">
        <f t="shared" si="0"/>
        <v>341616</v>
      </c>
      <c r="J61" s="111">
        <v>0</v>
      </c>
      <c r="K61" s="111">
        <v>0</v>
      </c>
      <c r="L61" s="113">
        <v>0</v>
      </c>
      <c r="M61" s="136">
        <v>0</v>
      </c>
      <c r="N61" s="139"/>
      <c r="O61" s="110">
        <f t="shared" si="1"/>
        <v>-18252</v>
      </c>
    </row>
    <row r="62" spans="1:15" ht="26.4" x14ac:dyDescent="0.25">
      <c r="A62" s="102">
        <v>50</v>
      </c>
      <c r="B62" s="108" t="s">
        <v>681</v>
      </c>
      <c r="C62" s="109" t="s">
        <v>668</v>
      </c>
      <c r="D62" s="109">
        <v>4</v>
      </c>
      <c r="E62" s="109">
        <v>5</v>
      </c>
      <c r="F62" s="107">
        <v>21040</v>
      </c>
      <c r="G62" s="107">
        <v>105200</v>
      </c>
      <c r="H62" s="112">
        <v>58384</v>
      </c>
      <c r="I62" s="107">
        <f t="shared" si="0"/>
        <v>233536</v>
      </c>
      <c r="J62" s="111"/>
      <c r="K62" s="111"/>
      <c r="L62" s="113"/>
      <c r="M62" s="136"/>
      <c r="N62" s="139" t="s">
        <v>986</v>
      </c>
      <c r="O62" s="110">
        <f t="shared" si="1"/>
        <v>37344</v>
      </c>
    </row>
    <row r="63" spans="1:15" x14ac:dyDescent="0.25">
      <c r="A63" s="102">
        <v>51</v>
      </c>
      <c r="B63" s="108" t="s">
        <v>682</v>
      </c>
      <c r="C63" s="109" t="s">
        <v>668</v>
      </c>
      <c r="D63" s="109">
        <v>4</v>
      </c>
      <c r="E63" s="109">
        <v>4</v>
      </c>
      <c r="F63" s="107">
        <v>43850</v>
      </c>
      <c r="G63" s="107">
        <v>175400</v>
      </c>
      <c r="H63" s="111">
        <v>28217</v>
      </c>
      <c r="I63" s="107">
        <f t="shared" si="0"/>
        <v>112868</v>
      </c>
      <c r="J63" s="111">
        <v>0</v>
      </c>
      <c r="K63" s="111">
        <v>0</v>
      </c>
      <c r="L63" s="113">
        <v>0</v>
      </c>
      <c r="M63" s="136">
        <v>0</v>
      </c>
      <c r="N63" s="139"/>
      <c r="O63" s="110">
        <f t="shared" si="1"/>
        <v>-15633</v>
      </c>
    </row>
    <row r="64" spans="1:15" x14ac:dyDescent="0.25">
      <c r="A64" s="102">
        <v>52</v>
      </c>
      <c r="B64" s="108" t="s">
        <v>683</v>
      </c>
      <c r="C64" s="109" t="s">
        <v>668</v>
      </c>
      <c r="D64" s="109">
        <v>4</v>
      </c>
      <c r="E64" s="109">
        <v>4</v>
      </c>
      <c r="F64" s="107">
        <v>37860</v>
      </c>
      <c r="G64" s="107">
        <v>151440</v>
      </c>
      <c r="H64" s="112">
        <v>57198</v>
      </c>
      <c r="I64" s="107">
        <f t="shared" si="0"/>
        <v>228792</v>
      </c>
      <c r="J64" s="111">
        <v>4</v>
      </c>
      <c r="K64" s="111">
        <v>232882</v>
      </c>
      <c r="L64" s="113">
        <v>0</v>
      </c>
      <c r="M64" s="136">
        <v>0</v>
      </c>
      <c r="N64" s="139"/>
      <c r="O64" s="110">
        <f t="shared" si="1"/>
        <v>19338</v>
      </c>
    </row>
    <row r="65" spans="1:18" x14ac:dyDescent="0.25">
      <c r="A65" s="102">
        <v>53</v>
      </c>
      <c r="B65" s="108" t="s">
        <v>684</v>
      </c>
      <c r="C65" s="109" t="s">
        <v>668</v>
      </c>
      <c r="D65" s="109">
        <v>4</v>
      </c>
      <c r="E65" s="109">
        <v>4</v>
      </c>
      <c r="F65" s="107">
        <v>41036</v>
      </c>
      <c r="G65" s="107">
        <v>164144</v>
      </c>
      <c r="H65" s="111">
        <v>56846</v>
      </c>
      <c r="I65" s="107">
        <f t="shared" si="0"/>
        <v>227384</v>
      </c>
      <c r="J65" s="111">
        <v>2</v>
      </c>
      <c r="K65" s="111">
        <v>80528</v>
      </c>
      <c r="L65" s="113">
        <v>0</v>
      </c>
      <c r="M65" s="136">
        <v>0</v>
      </c>
      <c r="N65" s="139"/>
      <c r="O65" s="110">
        <f t="shared" si="1"/>
        <v>15810</v>
      </c>
    </row>
    <row r="66" spans="1:18" x14ac:dyDescent="0.25">
      <c r="A66" s="102">
        <v>54</v>
      </c>
      <c r="B66" s="108" t="s">
        <v>685</v>
      </c>
      <c r="C66" s="109" t="s">
        <v>668</v>
      </c>
      <c r="D66" s="109">
        <v>2</v>
      </c>
      <c r="E66" s="109">
        <v>2</v>
      </c>
      <c r="F66" s="107">
        <v>39562</v>
      </c>
      <c r="G66" s="107">
        <v>79124</v>
      </c>
      <c r="H66" s="107">
        <v>0</v>
      </c>
      <c r="I66" s="107">
        <f t="shared" si="0"/>
        <v>0</v>
      </c>
      <c r="J66" s="111">
        <v>0</v>
      </c>
      <c r="K66" s="111">
        <v>0</v>
      </c>
      <c r="L66" s="113">
        <v>0</v>
      </c>
      <c r="M66" s="136">
        <v>0</v>
      </c>
      <c r="N66" s="139"/>
      <c r="O66" s="110">
        <f t="shared" si="1"/>
        <v>-39562</v>
      </c>
    </row>
    <row r="67" spans="1:18" x14ac:dyDescent="0.25">
      <c r="A67" s="102">
        <v>55</v>
      </c>
      <c r="B67" s="108" t="s">
        <v>686</v>
      </c>
      <c r="C67" s="109" t="s">
        <v>478</v>
      </c>
      <c r="D67" s="109">
        <v>1</v>
      </c>
      <c r="E67" s="109">
        <v>1</v>
      </c>
      <c r="F67" s="107">
        <v>21085</v>
      </c>
      <c r="G67" s="107">
        <v>21085</v>
      </c>
      <c r="H67" s="111">
        <v>21085</v>
      </c>
      <c r="I67" s="107">
        <f t="shared" si="0"/>
        <v>21085</v>
      </c>
      <c r="J67" s="111"/>
      <c r="K67" s="111"/>
      <c r="L67" s="113"/>
      <c r="M67" s="136"/>
      <c r="N67" s="139" t="s">
        <v>986</v>
      </c>
      <c r="O67" s="110">
        <f t="shared" si="1"/>
        <v>0</v>
      </c>
    </row>
    <row r="68" spans="1:18" x14ac:dyDescent="0.25">
      <c r="A68" s="102">
        <v>57</v>
      </c>
      <c r="B68" s="108" t="s">
        <v>687</v>
      </c>
      <c r="C68" s="109" t="s">
        <v>474</v>
      </c>
      <c r="D68" s="109">
        <v>5</v>
      </c>
      <c r="E68" s="109">
        <v>5</v>
      </c>
      <c r="F68" s="107">
        <v>418703</v>
      </c>
      <c r="G68" s="107">
        <v>2093515</v>
      </c>
      <c r="H68" s="107">
        <v>418703</v>
      </c>
      <c r="I68" s="107">
        <f t="shared" si="0"/>
        <v>2093515</v>
      </c>
      <c r="J68" s="111">
        <v>2</v>
      </c>
      <c r="K68" s="111">
        <v>196000</v>
      </c>
      <c r="L68" s="113">
        <v>0</v>
      </c>
      <c r="M68" s="136">
        <v>0</v>
      </c>
      <c r="N68" s="139"/>
      <c r="O68" s="110">
        <f t="shared" si="1"/>
        <v>0</v>
      </c>
    </row>
    <row r="69" spans="1:18" x14ac:dyDescent="0.25">
      <c r="A69" s="102">
        <v>58</v>
      </c>
      <c r="B69" s="108" t="s">
        <v>688</v>
      </c>
      <c r="C69" s="109" t="s">
        <v>429</v>
      </c>
      <c r="D69" s="109">
        <v>14</v>
      </c>
      <c r="E69" s="109">
        <v>20</v>
      </c>
      <c r="F69" s="107">
        <v>15136</v>
      </c>
      <c r="G69" s="107">
        <v>302720</v>
      </c>
      <c r="H69" s="113">
        <v>15218</v>
      </c>
      <c r="I69" s="107">
        <f t="shared" si="0"/>
        <v>213052</v>
      </c>
      <c r="J69" s="111">
        <v>0</v>
      </c>
      <c r="K69" s="111">
        <v>0</v>
      </c>
      <c r="L69" s="113">
        <v>0</v>
      </c>
      <c r="M69" s="136">
        <v>0</v>
      </c>
      <c r="N69" s="139"/>
      <c r="O69" s="110">
        <f t="shared" si="1"/>
        <v>82</v>
      </c>
    </row>
    <row r="70" spans="1:18" x14ac:dyDescent="0.25">
      <c r="A70" s="102">
        <v>59</v>
      </c>
      <c r="B70" s="108" t="s">
        <v>689</v>
      </c>
      <c r="C70" s="109" t="s">
        <v>429</v>
      </c>
      <c r="D70" s="109">
        <v>20</v>
      </c>
      <c r="E70" s="109">
        <v>20</v>
      </c>
      <c r="F70" s="107">
        <v>2293</v>
      </c>
      <c r="G70" s="107">
        <v>45860</v>
      </c>
      <c r="H70" s="113">
        <v>3078</v>
      </c>
      <c r="I70" s="107">
        <f t="shared" si="0"/>
        <v>61560</v>
      </c>
      <c r="J70" s="111">
        <v>0</v>
      </c>
      <c r="K70" s="111">
        <v>0</v>
      </c>
      <c r="L70" s="113">
        <v>0</v>
      </c>
      <c r="M70" s="136">
        <v>0</v>
      </c>
      <c r="N70" s="139"/>
      <c r="O70" s="110">
        <f t="shared" si="1"/>
        <v>785</v>
      </c>
    </row>
    <row r="71" spans="1:18" ht="26.4" x14ac:dyDescent="0.25">
      <c r="A71" s="102">
        <v>60</v>
      </c>
      <c r="B71" s="108" t="s">
        <v>690</v>
      </c>
      <c r="C71" s="109" t="s">
        <v>474</v>
      </c>
      <c r="D71" s="109">
        <v>4</v>
      </c>
      <c r="E71" s="109">
        <v>8</v>
      </c>
      <c r="F71" s="107">
        <v>50590</v>
      </c>
      <c r="G71" s="107">
        <v>404720</v>
      </c>
      <c r="H71" s="113">
        <v>52869</v>
      </c>
      <c r="I71" s="107">
        <f t="shared" si="0"/>
        <v>211476</v>
      </c>
      <c r="J71" s="111">
        <v>5</v>
      </c>
      <c r="K71" s="111">
        <v>240275</v>
      </c>
      <c r="L71" s="113">
        <v>0</v>
      </c>
      <c r="M71" s="136">
        <v>0</v>
      </c>
      <c r="N71" s="139"/>
      <c r="O71" s="110">
        <f t="shared" si="1"/>
        <v>2279</v>
      </c>
    </row>
    <row r="72" spans="1:18" x14ac:dyDescent="0.25">
      <c r="A72" s="102">
        <v>61</v>
      </c>
      <c r="B72" s="108" t="s">
        <v>691</v>
      </c>
      <c r="C72" s="109" t="s">
        <v>692</v>
      </c>
      <c r="D72" s="109">
        <v>2</v>
      </c>
      <c r="E72" s="109">
        <v>6</v>
      </c>
      <c r="F72" s="107">
        <v>49925</v>
      </c>
      <c r="G72" s="107">
        <v>299550</v>
      </c>
      <c r="H72" s="113">
        <v>49925</v>
      </c>
      <c r="I72" s="107">
        <f t="shared" si="0"/>
        <v>99850</v>
      </c>
      <c r="J72" s="111">
        <v>4</v>
      </c>
      <c r="K72" s="111">
        <v>199680</v>
      </c>
      <c r="L72" s="113">
        <v>1</v>
      </c>
      <c r="M72" s="136">
        <v>31209</v>
      </c>
      <c r="N72" s="139"/>
      <c r="O72" s="110">
        <f t="shared" si="1"/>
        <v>0</v>
      </c>
    </row>
    <row r="73" spans="1:18" x14ac:dyDescent="0.25">
      <c r="A73" s="102">
        <v>62</v>
      </c>
      <c r="B73" s="108" t="s">
        <v>693</v>
      </c>
      <c r="C73" s="109" t="s">
        <v>631</v>
      </c>
      <c r="D73" s="109">
        <v>2</v>
      </c>
      <c r="E73" s="109">
        <v>2</v>
      </c>
      <c r="F73" s="107">
        <v>140251</v>
      </c>
      <c r="G73" s="107">
        <v>280502</v>
      </c>
      <c r="H73" s="107">
        <v>0</v>
      </c>
      <c r="I73" s="107">
        <f t="shared" si="0"/>
        <v>0</v>
      </c>
      <c r="J73" s="111">
        <v>2</v>
      </c>
      <c r="K73" s="111">
        <v>280497</v>
      </c>
      <c r="L73" s="113">
        <v>0</v>
      </c>
      <c r="M73" s="136">
        <v>0</v>
      </c>
      <c r="N73" s="139"/>
      <c r="O73" s="110">
        <f t="shared" si="1"/>
        <v>-140251</v>
      </c>
    </row>
    <row r="74" spans="1:18" x14ac:dyDescent="0.25">
      <c r="A74" s="102">
        <v>63</v>
      </c>
      <c r="B74" s="114" t="s">
        <v>694</v>
      </c>
      <c r="C74" s="109" t="s">
        <v>668</v>
      </c>
      <c r="D74" s="109">
        <v>1</v>
      </c>
      <c r="E74" s="109">
        <v>1</v>
      </c>
      <c r="F74" s="107">
        <v>560224</v>
      </c>
      <c r="G74" s="107">
        <v>560224</v>
      </c>
      <c r="H74" s="107">
        <v>558224</v>
      </c>
      <c r="I74" s="107">
        <f t="shared" si="0"/>
        <v>558224</v>
      </c>
      <c r="J74" s="111">
        <v>0</v>
      </c>
      <c r="K74" s="111">
        <v>0</v>
      </c>
      <c r="L74" s="113">
        <v>1</v>
      </c>
      <c r="M74" s="113">
        <v>496337</v>
      </c>
      <c r="N74" s="140"/>
      <c r="O74" s="110">
        <f t="shared" si="1"/>
        <v>-2000</v>
      </c>
      <c r="P74" s="115"/>
      <c r="Q74" s="115"/>
      <c r="R74" s="115"/>
    </row>
    <row r="75" spans="1:18" x14ac:dyDescent="0.25">
      <c r="A75" s="102">
        <v>64</v>
      </c>
      <c r="B75" s="108" t="s">
        <v>695</v>
      </c>
      <c r="C75" s="109" t="s">
        <v>631</v>
      </c>
      <c r="D75" s="109">
        <v>2</v>
      </c>
      <c r="E75" s="109">
        <v>2</v>
      </c>
      <c r="F75" s="107">
        <v>66645</v>
      </c>
      <c r="G75" s="107">
        <v>133290</v>
      </c>
      <c r="H75" s="107">
        <v>66645</v>
      </c>
      <c r="I75" s="107">
        <f t="shared" si="0"/>
        <v>133290</v>
      </c>
      <c r="J75" s="111">
        <v>1</v>
      </c>
      <c r="K75" s="111">
        <v>81390</v>
      </c>
      <c r="L75" s="113">
        <v>0</v>
      </c>
      <c r="M75" s="136">
        <v>0</v>
      </c>
      <c r="N75" s="139"/>
      <c r="O75" s="110">
        <f t="shared" si="1"/>
        <v>0</v>
      </c>
    </row>
    <row r="76" spans="1:18" x14ac:dyDescent="0.25">
      <c r="A76" s="102"/>
      <c r="B76" s="116" t="s">
        <v>696</v>
      </c>
      <c r="C76" s="109"/>
      <c r="D76" s="109"/>
      <c r="E76" s="109"/>
      <c r="F76" s="107"/>
      <c r="G76" s="117">
        <v>19771029</v>
      </c>
      <c r="H76" s="117"/>
      <c r="I76" s="117">
        <f>SUM(I13:I75)</f>
        <v>14631112</v>
      </c>
      <c r="J76" s="130"/>
      <c r="K76" s="130"/>
      <c r="L76" s="113"/>
      <c r="M76" s="136"/>
      <c r="N76" s="139"/>
      <c r="O76" s="110">
        <f t="shared" si="1"/>
        <v>0</v>
      </c>
    </row>
    <row r="77" spans="1:18" ht="26.4" x14ac:dyDescent="0.25">
      <c r="A77" s="102"/>
      <c r="B77" s="116" t="s">
        <v>697</v>
      </c>
      <c r="C77" s="105"/>
      <c r="D77" s="105"/>
      <c r="E77" s="105"/>
      <c r="F77" s="106"/>
      <c r="G77" s="106"/>
      <c r="H77" s="107"/>
      <c r="I77" s="107">
        <f t="shared" ref="I77:I138" si="2">H77*D77</f>
        <v>0</v>
      </c>
      <c r="J77" s="111"/>
      <c r="K77" s="111"/>
      <c r="L77" s="113"/>
      <c r="M77" s="136"/>
      <c r="N77" s="139"/>
      <c r="O77" s="110">
        <f t="shared" ref="O77:O138" si="3">H77-F77</f>
        <v>0</v>
      </c>
    </row>
    <row r="78" spans="1:18" x14ac:dyDescent="0.25">
      <c r="A78" s="102">
        <v>65</v>
      </c>
      <c r="B78" s="108" t="s">
        <v>698</v>
      </c>
      <c r="C78" s="109" t="s">
        <v>692</v>
      </c>
      <c r="D78" s="109">
        <v>80</v>
      </c>
      <c r="E78" s="109">
        <v>100</v>
      </c>
      <c r="F78" s="107">
        <v>16868</v>
      </c>
      <c r="G78" s="107">
        <v>1686800</v>
      </c>
      <c r="H78" s="113">
        <v>18555</v>
      </c>
      <c r="I78" s="107">
        <f t="shared" si="2"/>
        <v>1484400</v>
      </c>
      <c r="J78" s="111">
        <v>52</v>
      </c>
      <c r="K78" s="111">
        <v>866736</v>
      </c>
      <c r="L78" s="113">
        <v>8</v>
      </c>
      <c r="M78" s="136">
        <v>133344</v>
      </c>
      <c r="N78" s="139"/>
      <c r="O78" s="110">
        <f t="shared" si="3"/>
        <v>1687</v>
      </c>
    </row>
    <row r="79" spans="1:18" ht="26.4" x14ac:dyDescent="0.25">
      <c r="A79" s="102">
        <v>66</v>
      </c>
      <c r="B79" s="108" t="s">
        <v>699</v>
      </c>
      <c r="C79" s="109" t="s">
        <v>692</v>
      </c>
      <c r="D79" s="109">
        <v>1</v>
      </c>
      <c r="E79" s="109">
        <v>1</v>
      </c>
      <c r="F79" s="107">
        <v>16624</v>
      </c>
      <c r="G79" s="107">
        <v>16624</v>
      </c>
      <c r="H79" s="113">
        <v>22291</v>
      </c>
      <c r="I79" s="107">
        <f>H79*D79</f>
        <v>22291</v>
      </c>
      <c r="J79" s="111">
        <v>4</v>
      </c>
      <c r="K79" s="111">
        <v>40967</v>
      </c>
      <c r="L79" s="113">
        <v>0</v>
      </c>
      <c r="M79" s="136">
        <v>0</v>
      </c>
      <c r="N79" s="139"/>
      <c r="O79" s="110">
        <f t="shared" si="3"/>
        <v>5667</v>
      </c>
    </row>
    <row r="80" spans="1:18" ht="26.4" x14ac:dyDescent="0.25">
      <c r="A80" s="102">
        <v>67</v>
      </c>
      <c r="B80" s="108" t="s">
        <v>700</v>
      </c>
      <c r="C80" s="109" t="s">
        <v>692</v>
      </c>
      <c r="D80" s="109">
        <v>3</v>
      </c>
      <c r="E80" s="109">
        <v>3</v>
      </c>
      <c r="F80" s="107">
        <v>14774</v>
      </c>
      <c r="G80" s="107">
        <v>44322</v>
      </c>
      <c r="H80" s="113">
        <v>14774</v>
      </c>
      <c r="I80" s="107">
        <f t="shared" si="2"/>
        <v>44322</v>
      </c>
      <c r="J80" s="111"/>
      <c r="K80" s="111"/>
      <c r="L80" s="113"/>
      <c r="M80" s="136"/>
      <c r="N80" s="139" t="s">
        <v>986</v>
      </c>
      <c r="O80" s="110">
        <f t="shared" si="3"/>
        <v>0</v>
      </c>
    </row>
    <row r="81" spans="1:15" x14ac:dyDescent="0.25">
      <c r="A81" s="102"/>
      <c r="B81" s="116" t="s">
        <v>696</v>
      </c>
      <c r="C81" s="109"/>
      <c r="D81" s="109"/>
      <c r="E81" s="109"/>
      <c r="F81" s="107"/>
      <c r="G81" s="117">
        <f>SUM(G78:G80)</f>
        <v>1747746</v>
      </c>
      <c r="H81" s="117"/>
      <c r="I81" s="106">
        <f>SUM(I78:I80)</f>
        <v>1551013</v>
      </c>
      <c r="J81" s="130"/>
      <c r="K81" s="130"/>
      <c r="L81" s="113"/>
      <c r="M81" s="136"/>
      <c r="N81" s="139"/>
      <c r="O81" s="110">
        <f t="shared" si="3"/>
        <v>0</v>
      </c>
    </row>
    <row r="82" spans="1:15" x14ac:dyDescent="0.25">
      <c r="A82" s="102"/>
      <c r="B82" s="116" t="s">
        <v>701</v>
      </c>
      <c r="C82" s="109"/>
      <c r="D82" s="109"/>
      <c r="E82" s="109"/>
      <c r="F82" s="107"/>
      <c r="G82" s="107"/>
      <c r="H82" s="107"/>
      <c r="I82" s="107">
        <f t="shared" si="2"/>
        <v>0</v>
      </c>
      <c r="J82" s="111"/>
      <c r="K82" s="111"/>
      <c r="L82" s="113"/>
      <c r="M82" s="136"/>
      <c r="N82" s="139"/>
      <c r="O82" s="110">
        <f t="shared" si="3"/>
        <v>0</v>
      </c>
    </row>
    <row r="83" spans="1:15" x14ac:dyDescent="0.25">
      <c r="A83" s="102">
        <v>68</v>
      </c>
      <c r="B83" s="108" t="s">
        <v>702</v>
      </c>
      <c r="C83" s="109" t="s">
        <v>474</v>
      </c>
      <c r="D83" s="109">
        <v>20</v>
      </c>
      <c r="E83" s="109">
        <v>20</v>
      </c>
      <c r="F83" s="107">
        <v>40320</v>
      </c>
      <c r="G83" s="107">
        <v>806400</v>
      </c>
      <c r="H83" s="118">
        <v>39100</v>
      </c>
      <c r="I83" s="107">
        <f t="shared" si="2"/>
        <v>782000</v>
      </c>
      <c r="J83" s="111">
        <v>0</v>
      </c>
      <c r="K83" s="111">
        <v>0</v>
      </c>
      <c r="L83" s="113">
        <v>0</v>
      </c>
      <c r="M83" s="136">
        <v>0</v>
      </c>
      <c r="N83" s="139"/>
      <c r="O83" s="110">
        <f t="shared" si="3"/>
        <v>-1220</v>
      </c>
    </row>
    <row r="84" spans="1:15" x14ac:dyDescent="0.25">
      <c r="A84" s="102">
        <v>69</v>
      </c>
      <c r="B84" s="108" t="s">
        <v>703</v>
      </c>
      <c r="C84" s="109" t="s">
        <v>474</v>
      </c>
      <c r="D84" s="109">
        <v>20</v>
      </c>
      <c r="E84" s="109">
        <v>20</v>
      </c>
      <c r="F84" s="107">
        <v>72576</v>
      </c>
      <c r="G84" s="107">
        <v>1451520</v>
      </c>
      <c r="H84" s="118">
        <v>68300</v>
      </c>
      <c r="I84" s="107">
        <f t="shared" si="2"/>
        <v>1366000</v>
      </c>
      <c r="J84" s="111">
        <v>0</v>
      </c>
      <c r="K84" s="111">
        <v>0</v>
      </c>
      <c r="L84" s="113">
        <v>0</v>
      </c>
      <c r="M84" s="136">
        <v>0</v>
      </c>
      <c r="N84" s="139"/>
      <c r="O84" s="110">
        <f t="shared" si="3"/>
        <v>-4276</v>
      </c>
    </row>
    <row r="85" spans="1:15" x14ac:dyDescent="0.25">
      <c r="A85" s="102">
        <v>70</v>
      </c>
      <c r="B85" s="108" t="s">
        <v>704</v>
      </c>
      <c r="C85" s="109" t="s">
        <v>587</v>
      </c>
      <c r="D85" s="109">
        <v>4</v>
      </c>
      <c r="E85" s="109">
        <v>4</v>
      </c>
      <c r="F85" s="107">
        <v>62280</v>
      </c>
      <c r="G85" s="107">
        <v>249120</v>
      </c>
      <c r="H85" s="118">
        <v>62150</v>
      </c>
      <c r="I85" s="107">
        <f t="shared" si="2"/>
        <v>248600</v>
      </c>
      <c r="J85" s="111">
        <v>3</v>
      </c>
      <c r="K85" s="111">
        <v>186450</v>
      </c>
      <c r="L85" s="113">
        <v>1</v>
      </c>
      <c r="M85" s="136">
        <v>62150</v>
      </c>
      <c r="N85" s="139"/>
      <c r="O85" s="110">
        <f t="shared" si="3"/>
        <v>-130</v>
      </c>
    </row>
    <row r="86" spans="1:15" x14ac:dyDescent="0.25">
      <c r="A86" s="102">
        <v>71</v>
      </c>
      <c r="B86" s="108" t="s">
        <v>705</v>
      </c>
      <c r="C86" s="109" t="s">
        <v>668</v>
      </c>
      <c r="D86" s="109">
        <v>1</v>
      </c>
      <c r="E86" s="109">
        <v>1</v>
      </c>
      <c r="F86" s="107">
        <v>97920</v>
      </c>
      <c r="G86" s="107">
        <v>97920</v>
      </c>
      <c r="H86" s="107">
        <v>0</v>
      </c>
      <c r="I86" s="107">
        <f t="shared" si="2"/>
        <v>0</v>
      </c>
      <c r="J86" s="111">
        <v>0</v>
      </c>
      <c r="K86" s="111">
        <v>0</v>
      </c>
      <c r="L86" s="113">
        <v>0</v>
      </c>
      <c r="M86" s="136">
        <v>0</v>
      </c>
      <c r="N86" s="139"/>
      <c r="O86" s="110">
        <f t="shared" si="3"/>
        <v>-97920</v>
      </c>
    </row>
    <row r="87" spans="1:15" x14ac:dyDescent="0.25">
      <c r="A87" s="102">
        <v>72</v>
      </c>
      <c r="B87" s="108" t="s">
        <v>706</v>
      </c>
      <c r="C87" s="109" t="s">
        <v>668</v>
      </c>
      <c r="D87" s="109">
        <v>3</v>
      </c>
      <c r="E87" s="109">
        <v>3</v>
      </c>
      <c r="F87" s="107">
        <v>57600</v>
      </c>
      <c r="G87" s="107">
        <v>172800</v>
      </c>
      <c r="H87" s="118">
        <v>57450</v>
      </c>
      <c r="I87" s="107">
        <f t="shared" si="2"/>
        <v>172350</v>
      </c>
      <c r="J87" s="111">
        <v>1</v>
      </c>
      <c r="K87" s="111">
        <v>57450</v>
      </c>
      <c r="L87" s="113">
        <v>0</v>
      </c>
      <c r="M87" s="136">
        <v>0</v>
      </c>
      <c r="N87" s="139"/>
      <c r="O87" s="110">
        <f t="shared" si="3"/>
        <v>-150</v>
      </c>
    </row>
    <row r="88" spans="1:15" x14ac:dyDescent="0.25">
      <c r="A88" s="102"/>
      <c r="B88" s="116" t="s">
        <v>696</v>
      </c>
      <c r="C88" s="109"/>
      <c r="D88" s="109"/>
      <c r="E88" s="109"/>
      <c r="F88" s="107"/>
      <c r="G88" s="117">
        <f>SUM(G83:G87)</f>
        <v>2777760</v>
      </c>
      <c r="H88" s="117"/>
      <c r="I88" s="106">
        <f>SUM(I83:I87)</f>
        <v>2568950</v>
      </c>
      <c r="J88" s="130"/>
      <c r="K88" s="130"/>
      <c r="L88" s="113"/>
      <c r="M88" s="136"/>
      <c r="N88" s="139"/>
      <c r="O88" s="110">
        <f t="shared" si="3"/>
        <v>0</v>
      </c>
    </row>
    <row r="89" spans="1:15" x14ac:dyDescent="0.25">
      <c r="A89" s="102"/>
      <c r="B89" s="116" t="s">
        <v>707</v>
      </c>
      <c r="C89" s="109"/>
      <c r="D89" s="109"/>
      <c r="E89" s="109"/>
      <c r="F89" s="107"/>
      <c r="G89" s="107"/>
      <c r="H89" s="107"/>
      <c r="I89" s="107"/>
      <c r="J89" s="111"/>
      <c r="K89" s="111"/>
      <c r="L89" s="113"/>
      <c r="M89" s="136"/>
      <c r="N89" s="139"/>
      <c r="O89" s="110">
        <f t="shared" si="3"/>
        <v>0</v>
      </c>
    </row>
    <row r="90" spans="1:15" x14ac:dyDescent="0.25">
      <c r="A90" s="102">
        <v>74</v>
      </c>
      <c r="B90" s="108" t="s">
        <v>708</v>
      </c>
      <c r="C90" s="109" t="s">
        <v>668</v>
      </c>
      <c r="D90" s="109">
        <v>3</v>
      </c>
      <c r="E90" s="109">
        <v>3</v>
      </c>
      <c r="F90" s="107">
        <v>81297</v>
      </c>
      <c r="G90" s="107">
        <v>243891</v>
      </c>
      <c r="H90" s="113">
        <v>44920</v>
      </c>
      <c r="I90" s="107">
        <f t="shared" si="2"/>
        <v>134760</v>
      </c>
      <c r="J90" s="111">
        <v>0</v>
      </c>
      <c r="K90" s="111">
        <v>0</v>
      </c>
      <c r="L90" s="113">
        <v>0</v>
      </c>
      <c r="M90" s="136">
        <v>0</v>
      </c>
      <c r="N90" s="139"/>
      <c r="O90" s="110">
        <f t="shared" si="3"/>
        <v>-36377</v>
      </c>
    </row>
    <row r="91" spans="1:15" x14ac:dyDescent="0.25">
      <c r="A91" s="102">
        <v>75</v>
      </c>
      <c r="B91" s="108" t="s">
        <v>709</v>
      </c>
      <c r="C91" s="109" t="s">
        <v>668</v>
      </c>
      <c r="D91" s="109">
        <v>1</v>
      </c>
      <c r="E91" s="109">
        <v>1</v>
      </c>
      <c r="F91" s="107">
        <v>26687</v>
      </c>
      <c r="G91" s="107">
        <v>26687</v>
      </c>
      <c r="H91" s="113">
        <v>66386</v>
      </c>
      <c r="I91" s="107">
        <f t="shared" si="2"/>
        <v>66386</v>
      </c>
      <c r="J91" s="111">
        <v>1</v>
      </c>
      <c r="K91" s="111">
        <v>25347</v>
      </c>
      <c r="L91" s="113">
        <v>0</v>
      </c>
      <c r="M91" s="136">
        <v>0</v>
      </c>
      <c r="N91" s="139"/>
      <c r="O91" s="110">
        <f t="shared" si="3"/>
        <v>39699</v>
      </c>
    </row>
    <row r="92" spans="1:15" x14ac:dyDescent="0.25">
      <c r="A92" s="102">
        <v>76</v>
      </c>
      <c r="B92" s="108" t="s">
        <v>710</v>
      </c>
      <c r="C92" s="109" t="s">
        <v>668</v>
      </c>
      <c r="D92" s="109">
        <v>2</v>
      </c>
      <c r="E92" s="109">
        <v>3</v>
      </c>
      <c r="F92" s="107">
        <v>26687</v>
      </c>
      <c r="G92" s="107">
        <v>80061</v>
      </c>
      <c r="H92" s="119">
        <v>182919</v>
      </c>
      <c r="I92" s="107">
        <f t="shared" si="2"/>
        <v>365838</v>
      </c>
      <c r="J92" s="111"/>
      <c r="K92" s="111"/>
      <c r="L92" s="113"/>
      <c r="M92" s="136"/>
      <c r="N92" s="139" t="s">
        <v>986</v>
      </c>
      <c r="O92" s="110">
        <f t="shared" si="3"/>
        <v>156232</v>
      </c>
    </row>
    <row r="93" spans="1:15" x14ac:dyDescent="0.25">
      <c r="A93" s="102">
        <v>77</v>
      </c>
      <c r="B93" s="108" t="s">
        <v>711</v>
      </c>
      <c r="C93" s="109" t="s">
        <v>668</v>
      </c>
      <c r="D93" s="109">
        <v>1</v>
      </c>
      <c r="E93" s="109">
        <v>1</v>
      </c>
      <c r="F93" s="107">
        <v>190982</v>
      </c>
      <c r="G93" s="107">
        <v>190982</v>
      </c>
      <c r="H93" s="119">
        <v>25561</v>
      </c>
      <c r="I93" s="107">
        <f t="shared" si="2"/>
        <v>25561</v>
      </c>
      <c r="J93" s="111">
        <v>0</v>
      </c>
      <c r="K93" s="111">
        <v>0</v>
      </c>
      <c r="L93" s="113">
        <v>0</v>
      </c>
      <c r="M93" s="136">
        <v>0</v>
      </c>
      <c r="N93" s="139"/>
      <c r="O93" s="110">
        <f t="shared" si="3"/>
        <v>-165421</v>
      </c>
    </row>
    <row r="94" spans="1:15" x14ac:dyDescent="0.25">
      <c r="A94" s="102">
        <v>78</v>
      </c>
      <c r="B94" s="108" t="s">
        <v>712</v>
      </c>
      <c r="C94" s="109" t="s">
        <v>668</v>
      </c>
      <c r="D94" s="109">
        <v>5</v>
      </c>
      <c r="E94" s="109">
        <v>6</v>
      </c>
      <c r="F94" s="107">
        <v>135570</v>
      </c>
      <c r="G94" s="107">
        <v>813420</v>
      </c>
      <c r="H94" s="113">
        <v>110369</v>
      </c>
      <c r="I94" s="107">
        <f t="shared" si="2"/>
        <v>551845</v>
      </c>
      <c r="J94" s="111">
        <v>0</v>
      </c>
      <c r="K94" s="111">
        <v>0</v>
      </c>
      <c r="L94" s="113">
        <v>0</v>
      </c>
      <c r="M94" s="136">
        <v>0</v>
      </c>
      <c r="N94" s="139"/>
      <c r="O94" s="110">
        <f t="shared" si="3"/>
        <v>-25201</v>
      </c>
    </row>
    <row r="95" spans="1:15" x14ac:dyDescent="0.25">
      <c r="A95" s="102">
        <v>79</v>
      </c>
      <c r="B95" s="108" t="s">
        <v>713</v>
      </c>
      <c r="C95" s="109" t="s">
        <v>668</v>
      </c>
      <c r="D95" s="109">
        <v>2</v>
      </c>
      <c r="E95" s="109">
        <v>2</v>
      </c>
      <c r="F95" s="107">
        <v>26687</v>
      </c>
      <c r="G95" s="107">
        <v>53374</v>
      </c>
      <c r="H95" s="113">
        <v>25083</v>
      </c>
      <c r="I95" s="107">
        <f t="shared" si="2"/>
        <v>50166</v>
      </c>
      <c r="J95" s="111">
        <v>2</v>
      </c>
      <c r="K95" s="111">
        <v>51560</v>
      </c>
      <c r="L95" s="113">
        <v>0</v>
      </c>
      <c r="M95" s="136">
        <v>0</v>
      </c>
      <c r="N95" s="139" t="s">
        <v>986</v>
      </c>
      <c r="O95" s="110">
        <f t="shared" si="3"/>
        <v>-1604</v>
      </c>
    </row>
    <row r="96" spans="1:15" x14ac:dyDescent="0.25">
      <c r="A96" s="102">
        <v>80</v>
      </c>
      <c r="B96" s="108" t="s">
        <v>714</v>
      </c>
      <c r="C96" s="109" t="s">
        <v>668</v>
      </c>
      <c r="D96" s="109">
        <v>5</v>
      </c>
      <c r="E96" s="109">
        <v>5</v>
      </c>
      <c r="F96" s="107">
        <v>118719</v>
      </c>
      <c r="G96" s="107">
        <v>593595</v>
      </c>
      <c r="H96" s="113">
        <v>96655</v>
      </c>
      <c r="I96" s="107">
        <f t="shared" si="2"/>
        <v>483275</v>
      </c>
      <c r="J96" s="111"/>
      <c r="K96" s="111"/>
      <c r="L96" s="113"/>
      <c r="M96" s="136"/>
      <c r="N96" s="139" t="s">
        <v>986</v>
      </c>
      <c r="O96" s="110">
        <f t="shared" si="3"/>
        <v>-22064</v>
      </c>
    </row>
    <row r="97" spans="1:15" x14ac:dyDescent="0.25">
      <c r="A97" s="102">
        <v>81</v>
      </c>
      <c r="B97" s="108" t="s">
        <v>715</v>
      </c>
      <c r="C97" s="109" t="s">
        <v>668</v>
      </c>
      <c r="D97" s="109">
        <v>2</v>
      </c>
      <c r="E97" s="109">
        <v>2</v>
      </c>
      <c r="F97" s="107">
        <v>26687</v>
      </c>
      <c r="G97" s="107">
        <v>53374</v>
      </c>
      <c r="H97" s="113">
        <v>25083</v>
      </c>
      <c r="I97" s="107">
        <f t="shared" si="2"/>
        <v>50166</v>
      </c>
      <c r="J97" s="111">
        <v>2</v>
      </c>
      <c r="K97" s="111">
        <v>51560</v>
      </c>
      <c r="L97" s="113">
        <v>0</v>
      </c>
      <c r="M97" s="136">
        <v>0</v>
      </c>
      <c r="N97" s="139"/>
      <c r="O97" s="110">
        <f t="shared" si="3"/>
        <v>-1604</v>
      </c>
    </row>
    <row r="98" spans="1:15" x14ac:dyDescent="0.25">
      <c r="A98" s="102">
        <v>82</v>
      </c>
      <c r="B98" s="108" t="s">
        <v>716</v>
      </c>
      <c r="C98" s="109" t="s">
        <v>668</v>
      </c>
      <c r="D98" s="109">
        <v>20</v>
      </c>
      <c r="E98" s="109">
        <v>22</v>
      </c>
      <c r="F98" s="107">
        <v>93442</v>
      </c>
      <c r="G98" s="107">
        <v>2055724</v>
      </c>
      <c r="H98" s="113">
        <v>80968</v>
      </c>
      <c r="I98" s="107">
        <f t="shared" si="2"/>
        <v>1619360</v>
      </c>
      <c r="J98" s="111">
        <v>0</v>
      </c>
      <c r="K98" s="111">
        <v>0</v>
      </c>
      <c r="L98" s="113">
        <v>0</v>
      </c>
      <c r="M98" s="136">
        <v>0</v>
      </c>
      <c r="N98" s="139" t="s">
        <v>986</v>
      </c>
      <c r="O98" s="110">
        <f t="shared" si="3"/>
        <v>-12474</v>
      </c>
    </row>
    <row r="99" spans="1:15" x14ac:dyDescent="0.25">
      <c r="A99" s="102">
        <v>83</v>
      </c>
      <c r="B99" s="108" t="s">
        <v>717</v>
      </c>
      <c r="C99" s="109" t="s">
        <v>668</v>
      </c>
      <c r="D99" s="109">
        <v>5</v>
      </c>
      <c r="E99" s="109">
        <v>5</v>
      </c>
      <c r="F99" s="107">
        <v>26687</v>
      </c>
      <c r="G99" s="107">
        <v>133435</v>
      </c>
      <c r="H99" s="113">
        <v>25083</v>
      </c>
      <c r="I99" s="107">
        <f t="shared" si="2"/>
        <v>125415</v>
      </c>
      <c r="J99" s="111">
        <v>0</v>
      </c>
      <c r="K99" s="111">
        <v>0</v>
      </c>
      <c r="L99" s="113">
        <v>0</v>
      </c>
      <c r="M99" s="136">
        <v>0</v>
      </c>
      <c r="N99" s="139"/>
      <c r="O99" s="110">
        <f t="shared" si="3"/>
        <v>-1604</v>
      </c>
    </row>
    <row r="100" spans="1:15" x14ac:dyDescent="0.25">
      <c r="A100" s="102">
        <v>84</v>
      </c>
      <c r="B100" s="108" t="s">
        <v>718</v>
      </c>
      <c r="C100" s="109" t="s">
        <v>668</v>
      </c>
      <c r="D100" s="109">
        <v>2</v>
      </c>
      <c r="E100" s="109">
        <v>3</v>
      </c>
      <c r="F100" s="107">
        <v>93442</v>
      </c>
      <c r="G100" s="107">
        <v>280326</v>
      </c>
      <c r="H100" s="113">
        <v>89495</v>
      </c>
      <c r="I100" s="107">
        <f t="shared" si="2"/>
        <v>178990</v>
      </c>
      <c r="J100" s="111">
        <v>0</v>
      </c>
      <c r="K100" s="111">
        <v>0</v>
      </c>
      <c r="L100" s="113">
        <v>0</v>
      </c>
      <c r="M100" s="136">
        <v>0</v>
      </c>
      <c r="N100" s="139"/>
      <c r="O100" s="110">
        <f t="shared" si="3"/>
        <v>-3947</v>
      </c>
    </row>
    <row r="101" spans="1:15" x14ac:dyDescent="0.25">
      <c r="A101" s="102">
        <v>85</v>
      </c>
      <c r="B101" s="108" t="s">
        <v>719</v>
      </c>
      <c r="C101" s="109" t="s">
        <v>668</v>
      </c>
      <c r="D101" s="109">
        <v>1</v>
      </c>
      <c r="E101" s="109">
        <v>1</v>
      </c>
      <c r="F101" s="107">
        <v>27630</v>
      </c>
      <c r="G101" s="107">
        <v>27630</v>
      </c>
      <c r="H101" s="113">
        <v>25083</v>
      </c>
      <c r="I101" s="107">
        <f t="shared" si="2"/>
        <v>25083</v>
      </c>
      <c r="J101" s="111">
        <v>0</v>
      </c>
      <c r="K101" s="111">
        <v>0</v>
      </c>
      <c r="L101" s="113">
        <v>0</v>
      </c>
      <c r="M101" s="136">
        <v>0</v>
      </c>
      <c r="N101" s="139"/>
      <c r="O101" s="110">
        <f t="shared" si="3"/>
        <v>-2547</v>
      </c>
    </row>
    <row r="102" spans="1:15" ht="26.4" x14ac:dyDescent="0.25">
      <c r="A102" s="102">
        <v>86</v>
      </c>
      <c r="B102" s="108" t="s">
        <v>720</v>
      </c>
      <c r="C102" s="109" t="s">
        <v>668</v>
      </c>
      <c r="D102" s="109">
        <v>12</v>
      </c>
      <c r="E102" s="109">
        <v>12</v>
      </c>
      <c r="F102" s="107">
        <v>178685</v>
      </c>
      <c r="G102" s="107">
        <v>2144220</v>
      </c>
      <c r="H102" s="113">
        <v>159152</v>
      </c>
      <c r="I102" s="107">
        <f t="shared" si="2"/>
        <v>1909824</v>
      </c>
      <c r="J102" s="111">
        <v>0</v>
      </c>
      <c r="K102" s="111">
        <v>0</v>
      </c>
      <c r="L102" s="113">
        <v>0</v>
      </c>
      <c r="M102" s="136">
        <v>0</v>
      </c>
      <c r="N102" s="139"/>
      <c r="O102" s="110">
        <f t="shared" si="3"/>
        <v>-19533</v>
      </c>
    </row>
    <row r="103" spans="1:15" x14ac:dyDescent="0.25">
      <c r="A103" s="102">
        <v>87</v>
      </c>
      <c r="B103" s="108" t="s">
        <v>721</v>
      </c>
      <c r="C103" s="109" t="s">
        <v>668</v>
      </c>
      <c r="D103" s="109">
        <v>4</v>
      </c>
      <c r="E103" s="109">
        <v>4</v>
      </c>
      <c r="F103" s="107">
        <v>26188</v>
      </c>
      <c r="G103" s="107">
        <v>104752</v>
      </c>
      <c r="H103" s="119">
        <v>25561</v>
      </c>
      <c r="I103" s="107">
        <f t="shared" si="2"/>
        <v>102244</v>
      </c>
      <c r="J103" s="111">
        <v>0</v>
      </c>
      <c r="K103" s="111">
        <v>0</v>
      </c>
      <c r="L103" s="113">
        <v>0</v>
      </c>
      <c r="M103" s="136">
        <v>0</v>
      </c>
      <c r="N103" s="139"/>
      <c r="O103" s="110">
        <f t="shared" si="3"/>
        <v>-627</v>
      </c>
    </row>
    <row r="104" spans="1:15" ht="26.4" x14ac:dyDescent="0.25">
      <c r="A104" s="102">
        <v>88</v>
      </c>
      <c r="B104" s="108" t="s">
        <v>722</v>
      </c>
      <c r="C104" s="109" t="s">
        <v>668</v>
      </c>
      <c r="D104" s="109">
        <v>2</v>
      </c>
      <c r="E104" s="109">
        <v>3</v>
      </c>
      <c r="F104" s="107">
        <v>93442</v>
      </c>
      <c r="G104" s="107">
        <v>280326</v>
      </c>
      <c r="H104" s="113">
        <v>89495</v>
      </c>
      <c r="I104" s="107">
        <f t="shared" si="2"/>
        <v>178990</v>
      </c>
      <c r="J104" s="111">
        <v>0</v>
      </c>
      <c r="K104" s="111">
        <v>0</v>
      </c>
      <c r="L104" s="113">
        <v>0</v>
      </c>
      <c r="M104" s="136">
        <v>0</v>
      </c>
      <c r="N104" s="139"/>
      <c r="O104" s="110">
        <f t="shared" si="3"/>
        <v>-3947</v>
      </c>
    </row>
    <row r="105" spans="1:15" ht="26.4" x14ac:dyDescent="0.25">
      <c r="A105" s="102">
        <v>89</v>
      </c>
      <c r="B105" s="108" t="s">
        <v>723</v>
      </c>
      <c r="C105" s="109" t="s">
        <v>668</v>
      </c>
      <c r="D105" s="109">
        <v>1</v>
      </c>
      <c r="E105" s="109">
        <v>1</v>
      </c>
      <c r="F105" s="107">
        <v>26188</v>
      </c>
      <c r="G105" s="107">
        <v>26188</v>
      </c>
      <c r="H105" s="113">
        <v>25083</v>
      </c>
      <c r="I105" s="107">
        <f t="shared" si="2"/>
        <v>25083</v>
      </c>
      <c r="J105" s="111">
        <v>0</v>
      </c>
      <c r="K105" s="111">
        <v>0</v>
      </c>
      <c r="L105" s="113">
        <v>0</v>
      </c>
      <c r="M105" s="136">
        <v>0</v>
      </c>
      <c r="N105" s="139"/>
      <c r="O105" s="110">
        <f t="shared" si="3"/>
        <v>-1105</v>
      </c>
    </row>
    <row r="106" spans="1:15" x14ac:dyDescent="0.25">
      <c r="A106" s="102">
        <v>90</v>
      </c>
      <c r="B106" s="108" t="s">
        <v>724</v>
      </c>
      <c r="C106" s="109" t="s">
        <v>668</v>
      </c>
      <c r="D106" s="109">
        <v>14</v>
      </c>
      <c r="E106" s="109">
        <v>14</v>
      </c>
      <c r="F106" s="107">
        <v>141946</v>
      </c>
      <c r="G106" s="107">
        <v>1987244</v>
      </c>
      <c r="H106" s="113">
        <v>126428</v>
      </c>
      <c r="I106" s="107">
        <f t="shared" si="2"/>
        <v>1769992</v>
      </c>
      <c r="J106" s="111">
        <v>0</v>
      </c>
      <c r="K106" s="111">
        <v>0</v>
      </c>
      <c r="L106" s="113">
        <v>0</v>
      </c>
      <c r="M106" s="136">
        <v>0</v>
      </c>
      <c r="N106" s="139"/>
      <c r="O106" s="110">
        <f t="shared" si="3"/>
        <v>-15518</v>
      </c>
    </row>
    <row r="107" spans="1:15" x14ac:dyDescent="0.25">
      <c r="A107" s="102">
        <v>91</v>
      </c>
      <c r="B107" s="108" t="s">
        <v>725</v>
      </c>
      <c r="C107" s="109" t="s">
        <v>668</v>
      </c>
      <c r="D107" s="109">
        <v>5</v>
      </c>
      <c r="E107" s="109">
        <v>5</v>
      </c>
      <c r="F107" s="107">
        <v>26188</v>
      </c>
      <c r="G107" s="107">
        <v>130940</v>
      </c>
      <c r="H107" s="113">
        <v>25083</v>
      </c>
      <c r="I107" s="107">
        <f t="shared" si="2"/>
        <v>125415</v>
      </c>
      <c r="J107" s="111">
        <v>0</v>
      </c>
      <c r="K107" s="111">
        <v>0</v>
      </c>
      <c r="L107" s="113">
        <v>0</v>
      </c>
      <c r="M107" s="136">
        <v>0</v>
      </c>
      <c r="N107" s="139"/>
      <c r="O107" s="110">
        <f t="shared" si="3"/>
        <v>-1105</v>
      </c>
    </row>
    <row r="108" spans="1:15" x14ac:dyDescent="0.25">
      <c r="A108" s="102">
        <v>92</v>
      </c>
      <c r="B108" s="108" t="s">
        <v>726</v>
      </c>
      <c r="C108" s="109" t="s">
        <v>668</v>
      </c>
      <c r="D108" s="109">
        <v>15</v>
      </c>
      <c r="E108" s="109">
        <v>18</v>
      </c>
      <c r="F108" s="107">
        <v>100956</v>
      </c>
      <c r="G108" s="107">
        <v>1817208</v>
      </c>
      <c r="H108" s="113">
        <v>25083</v>
      </c>
      <c r="I108" s="107">
        <f t="shared" si="2"/>
        <v>376245</v>
      </c>
      <c r="J108" s="111">
        <v>0</v>
      </c>
      <c r="K108" s="111">
        <v>0</v>
      </c>
      <c r="L108" s="113">
        <v>0</v>
      </c>
      <c r="M108" s="136">
        <v>0</v>
      </c>
      <c r="N108" s="139"/>
      <c r="O108" s="110">
        <f t="shared" si="3"/>
        <v>-75873</v>
      </c>
    </row>
    <row r="109" spans="1:15" x14ac:dyDescent="0.25">
      <c r="A109" s="102">
        <v>93</v>
      </c>
      <c r="B109" s="108" t="s">
        <v>727</v>
      </c>
      <c r="C109" s="109" t="s">
        <v>668</v>
      </c>
      <c r="D109" s="109">
        <v>4</v>
      </c>
      <c r="E109" s="109">
        <v>5</v>
      </c>
      <c r="F109" s="107">
        <v>26188</v>
      </c>
      <c r="G109" s="107">
        <v>130940</v>
      </c>
      <c r="H109" s="113">
        <v>96697</v>
      </c>
      <c r="I109" s="107">
        <f t="shared" si="2"/>
        <v>386788</v>
      </c>
      <c r="J109" s="111">
        <v>0</v>
      </c>
      <c r="K109" s="111">
        <v>0</v>
      </c>
      <c r="L109" s="113">
        <v>0</v>
      </c>
      <c r="M109" s="136">
        <v>0</v>
      </c>
      <c r="N109" s="139"/>
      <c r="O109" s="110">
        <f t="shared" si="3"/>
        <v>70509</v>
      </c>
    </row>
    <row r="110" spans="1:15" x14ac:dyDescent="0.25">
      <c r="A110" s="102">
        <v>94</v>
      </c>
      <c r="B110" s="108" t="s">
        <v>728</v>
      </c>
      <c r="C110" s="109" t="s">
        <v>668</v>
      </c>
      <c r="D110" s="109">
        <v>1</v>
      </c>
      <c r="E110" s="109">
        <v>2</v>
      </c>
      <c r="F110" s="107">
        <v>26188</v>
      </c>
      <c r="G110" s="107">
        <v>52376</v>
      </c>
      <c r="H110" s="113">
        <v>95348</v>
      </c>
      <c r="I110" s="107">
        <f t="shared" si="2"/>
        <v>95348</v>
      </c>
      <c r="J110" s="111">
        <v>0</v>
      </c>
      <c r="K110" s="111">
        <v>0</v>
      </c>
      <c r="L110" s="113">
        <v>0</v>
      </c>
      <c r="M110" s="136">
        <v>0</v>
      </c>
      <c r="N110" s="139"/>
      <c r="O110" s="110">
        <f t="shared" si="3"/>
        <v>69160</v>
      </c>
    </row>
    <row r="111" spans="1:15" x14ac:dyDescent="0.25">
      <c r="A111" s="102">
        <v>95</v>
      </c>
      <c r="B111" s="108" t="s">
        <v>729</v>
      </c>
      <c r="C111" s="109" t="s">
        <v>668</v>
      </c>
      <c r="D111" s="109">
        <v>1</v>
      </c>
      <c r="E111" s="109">
        <v>1</v>
      </c>
      <c r="F111" s="107">
        <v>100956</v>
      </c>
      <c r="G111" s="107">
        <v>100956</v>
      </c>
      <c r="H111" s="119">
        <v>27588</v>
      </c>
      <c r="I111" s="107">
        <f t="shared" si="2"/>
        <v>27588</v>
      </c>
      <c r="J111" s="111">
        <v>0</v>
      </c>
      <c r="K111" s="111">
        <v>0</v>
      </c>
      <c r="L111" s="113">
        <v>0</v>
      </c>
      <c r="M111" s="136">
        <v>0</v>
      </c>
      <c r="N111" s="139"/>
      <c r="O111" s="110">
        <f t="shared" si="3"/>
        <v>-73368</v>
      </c>
    </row>
    <row r="112" spans="1:15" x14ac:dyDescent="0.25">
      <c r="A112" s="102">
        <v>96</v>
      </c>
      <c r="B112" s="108" t="s">
        <v>730</v>
      </c>
      <c r="C112" s="109" t="s">
        <v>668</v>
      </c>
      <c r="D112" s="109">
        <v>1</v>
      </c>
      <c r="E112" s="109">
        <v>1</v>
      </c>
      <c r="F112" s="107">
        <v>469106</v>
      </c>
      <c r="G112" s="107">
        <v>469106</v>
      </c>
      <c r="H112" s="113">
        <v>449303</v>
      </c>
      <c r="I112" s="107">
        <f t="shared" si="2"/>
        <v>449303</v>
      </c>
      <c r="J112" s="111">
        <v>0</v>
      </c>
      <c r="K112" s="111">
        <v>0</v>
      </c>
      <c r="L112" s="113">
        <v>0</v>
      </c>
      <c r="M112" s="136">
        <v>0</v>
      </c>
      <c r="N112" s="139" t="s">
        <v>986</v>
      </c>
      <c r="O112" s="110">
        <f t="shared" si="3"/>
        <v>-19803</v>
      </c>
    </row>
    <row r="113" spans="1:15" x14ac:dyDescent="0.25">
      <c r="A113" s="102">
        <v>98</v>
      </c>
      <c r="B113" s="108" t="s">
        <v>731</v>
      </c>
      <c r="C113" s="109" t="s">
        <v>668</v>
      </c>
      <c r="D113" s="109">
        <v>5</v>
      </c>
      <c r="E113" s="109">
        <v>5</v>
      </c>
      <c r="F113" s="107">
        <v>89115</v>
      </c>
      <c r="G113" s="107">
        <v>445575</v>
      </c>
      <c r="H113" s="118">
        <v>89115</v>
      </c>
      <c r="I113" s="107">
        <f t="shared" si="2"/>
        <v>445575</v>
      </c>
      <c r="J113" s="111">
        <v>0</v>
      </c>
      <c r="K113" s="111">
        <v>0</v>
      </c>
      <c r="L113" s="113">
        <v>0</v>
      </c>
      <c r="M113" s="136">
        <v>0</v>
      </c>
      <c r="N113" s="139" t="s">
        <v>986</v>
      </c>
      <c r="O113" s="110">
        <f t="shared" si="3"/>
        <v>0</v>
      </c>
    </row>
    <row r="114" spans="1:15" x14ac:dyDescent="0.25">
      <c r="A114" s="102">
        <v>99</v>
      </c>
      <c r="B114" s="108" t="s">
        <v>732</v>
      </c>
      <c r="C114" s="109" t="s">
        <v>668</v>
      </c>
      <c r="D114" s="109">
        <v>2</v>
      </c>
      <c r="E114" s="109">
        <v>2</v>
      </c>
      <c r="F114" s="107">
        <v>26188</v>
      </c>
      <c r="G114" s="107">
        <v>52376</v>
      </c>
      <c r="H114" s="107">
        <v>25083</v>
      </c>
      <c r="I114" s="107">
        <f t="shared" si="2"/>
        <v>50166</v>
      </c>
      <c r="J114" s="111">
        <v>0</v>
      </c>
      <c r="K114" s="111">
        <v>0</v>
      </c>
      <c r="L114" s="113">
        <v>0</v>
      </c>
      <c r="M114" s="136">
        <v>0</v>
      </c>
      <c r="N114" s="139" t="s">
        <v>986</v>
      </c>
      <c r="O114" s="110">
        <f t="shared" si="3"/>
        <v>-1105</v>
      </c>
    </row>
    <row r="115" spans="1:15" x14ac:dyDescent="0.25">
      <c r="A115" s="102">
        <v>100</v>
      </c>
      <c r="B115" s="108" t="s">
        <v>733</v>
      </c>
      <c r="C115" s="109" t="s">
        <v>668</v>
      </c>
      <c r="D115" s="109">
        <v>8</v>
      </c>
      <c r="E115" s="109">
        <v>16</v>
      </c>
      <c r="F115" s="107">
        <v>68848</v>
      </c>
      <c r="G115" s="107">
        <v>1101568</v>
      </c>
      <c r="H115" s="113">
        <v>59343</v>
      </c>
      <c r="I115" s="107">
        <f t="shared" si="2"/>
        <v>474744</v>
      </c>
      <c r="J115" s="111">
        <v>0</v>
      </c>
      <c r="K115" s="111">
        <v>0</v>
      </c>
      <c r="L115" s="113">
        <v>0</v>
      </c>
      <c r="M115" s="136">
        <v>0</v>
      </c>
      <c r="N115" s="139"/>
      <c r="O115" s="110">
        <f t="shared" si="3"/>
        <v>-9505</v>
      </c>
    </row>
    <row r="116" spans="1:15" x14ac:dyDescent="0.25">
      <c r="A116" s="102">
        <v>101</v>
      </c>
      <c r="B116" s="108" t="s">
        <v>734</v>
      </c>
      <c r="C116" s="109" t="s">
        <v>668</v>
      </c>
      <c r="D116" s="109">
        <v>2</v>
      </c>
      <c r="E116" s="109">
        <v>3</v>
      </c>
      <c r="F116" s="107">
        <v>155712</v>
      </c>
      <c r="G116" s="107">
        <v>467136</v>
      </c>
      <c r="H116" s="113">
        <v>124395</v>
      </c>
      <c r="I116" s="107">
        <f t="shared" si="2"/>
        <v>248790</v>
      </c>
      <c r="J116" s="111">
        <v>0</v>
      </c>
      <c r="K116" s="111">
        <v>0</v>
      </c>
      <c r="L116" s="113">
        <v>0</v>
      </c>
      <c r="M116" s="136">
        <v>0</v>
      </c>
      <c r="N116" s="139"/>
      <c r="O116" s="110">
        <f t="shared" si="3"/>
        <v>-31317</v>
      </c>
    </row>
    <row r="117" spans="1:15" ht="26.4" x14ac:dyDescent="0.25">
      <c r="A117" s="102">
        <v>102</v>
      </c>
      <c r="B117" s="108" t="s">
        <v>735</v>
      </c>
      <c r="C117" s="109" t="s">
        <v>668</v>
      </c>
      <c r="D117" s="109">
        <v>4</v>
      </c>
      <c r="E117" s="109">
        <v>4</v>
      </c>
      <c r="F117" s="107">
        <v>82815</v>
      </c>
      <c r="G117" s="107">
        <v>331260</v>
      </c>
      <c r="H117" s="113">
        <v>76514</v>
      </c>
      <c r="I117" s="107">
        <f t="shared" si="2"/>
        <v>306056</v>
      </c>
      <c r="J117" s="111">
        <v>0</v>
      </c>
      <c r="K117" s="111">
        <v>0</v>
      </c>
      <c r="L117" s="113">
        <v>0</v>
      </c>
      <c r="M117" s="136">
        <v>0</v>
      </c>
      <c r="N117" s="139"/>
      <c r="O117" s="110">
        <f t="shared" si="3"/>
        <v>-6301</v>
      </c>
    </row>
    <row r="118" spans="1:15" x14ac:dyDescent="0.25">
      <c r="A118" s="102">
        <v>103</v>
      </c>
      <c r="B118" s="108" t="s">
        <v>736</v>
      </c>
      <c r="C118" s="109" t="s">
        <v>668</v>
      </c>
      <c r="D118" s="109">
        <v>3</v>
      </c>
      <c r="E118" s="109">
        <v>4</v>
      </c>
      <c r="F118" s="107">
        <v>152801</v>
      </c>
      <c r="G118" s="107">
        <v>611204</v>
      </c>
      <c r="H118" s="113">
        <v>124395</v>
      </c>
      <c r="I118" s="107">
        <f t="shared" si="2"/>
        <v>373185</v>
      </c>
      <c r="J118" s="111">
        <v>0</v>
      </c>
      <c r="K118" s="111">
        <v>0</v>
      </c>
      <c r="L118" s="113">
        <v>0</v>
      </c>
      <c r="M118" s="136">
        <v>0</v>
      </c>
      <c r="N118" s="139"/>
      <c r="O118" s="110">
        <f t="shared" si="3"/>
        <v>-28406</v>
      </c>
    </row>
    <row r="119" spans="1:15" ht="26.4" x14ac:dyDescent="0.25">
      <c r="A119" s="102">
        <v>104</v>
      </c>
      <c r="B119" s="108" t="s">
        <v>737</v>
      </c>
      <c r="C119" s="109" t="s">
        <v>668</v>
      </c>
      <c r="D119" s="109">
        <v>2</v>
      </c>
      <c r="E119" s="109">
        <v>4</v>
      </c>
      <c r="F119" s="107">
        <v>82600</v>
      </c>
      <c r="G119" s="107">
        <v>330400</v>
      </c>
      <c r="H119" s="113">
        <v>81288</v>
      </c>
      <c r="I119" s="107">
        <f t="shared" si="2"/>
        <v>162576</v>
      </c>
      <c r="J119" s="111">
        <v>0</v>
      </c>
      <c r="K119" s="111">
        <v>0</v>
      </c>
      <c r="L119" s="113">
        <v>0</v>
      </c>
      <c r="M119" s="136">
        <v>0</v>
      </c>
      <c r="N119" s="139"/>
      <c r="O119" s="110">
        <f t="shared" si="3"/>
        <v>-1312</v>
      </c>
    </row>
    <row r="120" spans="1:15" x14ac:dyDescent="0.25">
      <c r="A120" s="102">
        <v>105</v>
      </c>
      <c r="B120" s="108" t="s">
        <v>738</v>
      </c>
      <c r="C120" s="109" t="s">
        <v>668</v>
      </c>
      <c r="D120" s="109">
        <v>16</v>
      </c>
      <c r="E120" s="109">
        <v>16</v>
      </c>
      <c r="F120" s="107">
        <v>159192</v>
      </c>
      <c r="G120" s="107">
        <v>2547072</v>
      </c>
      <c r="H120" s="118">
        <v>151192</v>
      </c>
      <c r="I120" s="107">
        <f t="shared" si="2"/>
        <v>2419072</v>
      </c>
      <c r="J120" s="111">
        <v>0</v>
      </c>
      <c r="K120" s="111">
        <v>0</v>
      </c>
      <c r="L120" s="113">
        <v>0</v>
      </c>
      <c r="M120" s="136">
        <v>0</v>
      </c>
      <c r="N120" s="139"/>
      <c r="O120" s="110">
        <f t="shared" si="3"/>
        <v>-8000</v>
      </c>
    </row>
    <row r="121" spans="1:15" x14ac:dyDescent="0.25">
      <c r="A121" s="102">
        <v>106</v>
      </c>
      <c r="B121" s="108" t="s">
        <v>739</v>
      </c>
      <c r="C121" s="109" t="s">
        <v>740</v>
      </c>
      <c r="D121" s="109">
        <v>4</v>
      </c>
      <c r="E121" s="109">
        <v>6</v>
      </c>
      <c r="F121" s="107">
        <v>43395</v>
      </c>
      <c r="G121" s="107">
        <v>260370</v>
      </c>
      <c r="H121" s="107">
        <v>41564</v>
      </c>
      <c r="I121" s="107">
        <f t="shared" si="2"/>
        <v>166256</v>
      </c>
      <c r="J121" s="111">
        <v>4</v>
      </c>
      <c r="K121" s="111">
        <v>164880</v>
      </c>
      <c r="L121" s="113">
        <v>0</v>
      </c>
      <c r="M121" s="136">
        <v>0</v>
      </c>
      <c r="N121" s="139"/>
      <c r="O121" s="110">
        <f t="shared" si="3"/>
        <v>-1831</v>
      </c>
    </row>
    <row r="122" spans="1:15" ht="26.4" x14ac:dyDescent="0.25">
      <c r="A122" s="102">
        <v>107</v>
      </c>
      <c r="B122" s="108" t="s">
        <v>741</v>
      </c>
      <c r="C122" s="109" t="s">
        <v>740</v>
      </c>
      <c r="D122" s="109">
        <v>4</v>
      </c>
      <c r="E122" s="109">
        <v>5</v>
      </c>
      <c r="F122" s="107">
        <v>16708</v>
      </c>
      <c r="G122" s="107">
        <v>83540</v>
      </c>
      <c r="H122" s="113">
        <v>19175</v>
      </c>
      <c r="I122" s="107">
        <f t="shared" si="2"/>
        <v>76700</v>
      </c>
      <c r="J122" s="111">
        <v>0</v>
      </c>
      <c r="K122" s="111">
        <v>0</v>
      </c>
      <c r="L122" s="113">
        <v>1</v>
      </c>
      <c r="M122" s="136">
        <v>17456</v>
      </c>
      <c r="N122" s="139"/>
      <c r="O122" s="110">
        <f t="shared" si="3"/>
        <v>2467</v>
      </c>
    </row>
    <row r="123" spans="1:15" x14ac:dyDescent="0.25">
      <c r="A123" s="102">
        <v>108</v>
      </c>
      <c r="B123" s="108" t="s">
        <v>742</v>
      </c>
      <c r="C123" s="109" t="s">
        <v>668</v>
      </c>
      <c r="D123" s="109">
        <v>4</v>
      </c>
      <c r="E123" s="109">
        <v>5</v>
      </c>
      <c r="F123" s="107">
        <v>17456</v>
      </c>
      <c r="G123" s="107">
        <v>87280</v>
      </c>
      <c r="H123" s="113">
        <v>91311</v>
      </c>
      <c r="I123" s="107">
        <f t="shared" si="2"/>
        <v>365244</v>
      </c>
      <c r="J123" s="111">
        <v>3</v>
      </c>
      <c r="K123" s="111">
        <v>319644</v>
      </c>
      <c r="L123" s="113">
        <v>0</v>
      </c>
      <c r="M123" s="136">
        <v>0</v>
      </c>
      <c r="N123" s="139"/>
      <c r="O123" s="110">
        <f t="shared" si="3"/>
        <v>73855</v>
      </c>
    </row>
    <row r="124" spans="1:15" x14ac:dyDescent="0.25">
      <c r="A124" s="102">
        <v>109</v>
      </c>
      <c r="B124" s="108" t="s">
        <v>743</v>
      </c>
      <c r="C124" s="109" t="s">
        <v>668</v>
      </c>
      <c r="D124" s="109">
        <v>5</v>
      </c>
      <c r="E124" s="109">
        <v>5</v>
      </c>
      <c r="F124" s="107">
        <v>112162</v>
      </c>
      <c r="G124" s="107">
        <v>560810</v>
      </c>
      <c r="H124" s="113">
        <v>49308</v>
      </c>
      <c r="I124" s="107">
        <f t="shared" si="2"/>
        <v>246540</v>
      </c>
      <c r="J124" s="111">
        <v>0</v>
      </c>
      <c r="K124" s="111">
        <v>0</v>
      </c>
      <c r="L124" s="111">
        <v>0</v>
      </c>
      <c r="M124" s="111">
        <v>0</v>
      </c>
      <c r="N124" s="139"/>
      <c r="O124" s="110">
        <f t="shared" si="3"/>
        <v>-62854</v>
      </c>
    </row>
    <row r="125" spans="1:15" x14ac:dyDescent="0.25">
      <c r="A125" s="102">
        <v>110</v>
      </c>
      <c r="B125" s="108" t="s">
        <v>744</v>
      </c>
      <c r="C125" s="109" t="s">
        <v>668</v>
      </c>
      <c r="D125" s="109">
        <v>5</v>
      </c>
      <c r="E125" s="109">
        <v>5</v>
      </c>
      <c r="F125" s="107">
        <v>46799</v>
      </c>
      <c r="G125" s="107">
        <v>233995</v>
      </c>
      <c r="H125" s="113">
        <v>76337</v>
      </c>
      <c r="I125" s="107">
        <f t="shared" si="2"/>
        <v>381685</v>
      </c>
      <c r="J125" s="111">
        <v>3</v>
      </c>
      <c r="K125" s="111">
        <v>230106</v>
      </c>
      <c r="L125" s="113">
        <v>0</v>
      </c>
      <c r="M125" s="136">
        <v>0</v>
      </c>
      <c r="N125" s="139" t="s">
        <v>986</v>
      </c>
      <c r="O125" s="110">
        <f t="shared" si="3"/>
        <v>29538</v>
      </c>
    </row>
    <row r="126" spans="1:15" x14ac:dyDescent="0.25">
      <c r="A126" s="102">
        <v>111</v>
      </c>
      <c r="B126" s="108" t="s">
        <v>745</v>
      </c>
      <c r="C126" s="109" t="s">
        <v>740</v>
      </c>
      <c r="D126" s="109">
        <v>4</v>
      </c>
      <c r="E126" s="109">
        <v>5</v>
      </c>
      <c r="F126" s="107">
        <v>48191</v>
      </c>
      <c r="G126" s="107">
        <v>240955</v>
      </c>
      <c r="H126" s="107">
        <v>44083</v>
      </c>
      <c r="I126" s="107">
        <f t="shared" si="2"/>
        <v>176332</v>
      </c>
      <c r="J126" s="111">
        <v>5</v>
      </c>
      <c r="K126" s="111">
        <v>290732</v>
      </c>
      <c r="L126" s="113">
        <v>1</v>
      </c>
      <c r="M126" s="136">
        <v>76702</v>
      </c>
      <c r="N126" s="139" t="s">
        <v>986</v>
      </c>
      <c r="O126" s="110">
        <f t="shared" si="3"/>
        <v>-4108</v>
      </c>
    </row>
    <row r="127" spans="1:15" x14ac:dyDescent="0.25">
      <c r="A127" s="102">
        <v>112</v>
      </c>
      <c r="B127" s="108" t="s">
        <v>746</v>
      </c>
      <c r="C127" s="109" t="s">
        <v>740</v>
      </c>
      <c r="D127" s="109">
        <v>2</v>
      </c>
      <c r="E127" s="109">
        <v>2</v>
      </c>
      <c r="F127" s="107">
        <v>46025</v>
      </c>
      <c r="G127" s="107">
        <v>92050</v>
      </c>
      <c r="H127" s="107">
        <v>44083</v>
      </c>
      <c r="I127" s="107">
        <f t="shared" si="2"/>
        <v>88166</v>
      </c>
      <c r="J127" s="111">
        <v>0</v>
      </c>
      <c r="K127" s="111">
        <v>0</v>
      </c>
      <c r="L127" s="113">
        <v>0</v>
      </c>
      <c r="M127" s="136">
        <v>0</v>
      </c>
      <c r="N127" s="139"/>
      <c r="O127" s="110">
        <f t="shared" si="3"/>
        <v>-1942</v>
      </c>
    </row>
    <row r="128" spans="1:15" x14ac:dyDescent="0.25">
      <c r="A128" s="102">
        <v>113</v>
      </c>
      <c r="B128" s="108" t="s">
        <v>747</v>
      </c>
      <c r="C128" s="109" t="s">
        <v>740</v>
      </c>
      <c r="D128" s="109">
        <v>2</v>
      </c>
      <c r="E128" s="109">
        <v>2</v>
      </c>
      <c r="F128" s="107">
        <v>45165</v>
      </c>
      <c r="G128" s="107">
        <v>90330</v>
      </c>
      <c r="H128" s="107">
        <v>121662</v>
      </c>
      <c r="I128" s="107">
        <f t="shared" si="2"/>
        <v>243324</v>
      </c>
      <c r="J128" s="111">
        <v>0</v>
      </c>
      <c r="K128" s="111">
        <v>0</v>
      </c>
      <c r="L128" s="113">
        <v>0</v>
      </c>
      <c r="M128" s="136">
        <v>0</v>
      </c>
      <c r="N128" s="139"/>
      <c r="O128" s="110">
        <f t="shared" si="3"/>
        <v>76497</v>
      </c>
    </row>
    <row r="129" spans="1:15" x14ac:dyDescent="0.25">
      <c r="A129" s="102">
        <v>114</v>
      </c>
      <c r="B129" s="108" t="s">
        <v>748</v>
      </c>
      <c r="C129" s="109" t="s">
        <v>740</v>
      </c>
      <c r="D129" s="109">
        <v>2</v>
      </c>
      <c r="E129" s="109">
        <v>2</v>
      </c>
      <c r="F129" s="107">
        <v>46025</v>
      </c>
      <c r="G129" s="107">
        <v>92050</v>
      </c>
      <c r="H129" s="107">
        <v>44083</v>
      </c>
      <c r="I129" s="107">
        <f t="shared" si="2"/>
        <v>88166</v>
      </c>
      <c r="J129" s="111"/>
      <c r="K129" s="111"/>
      <c r="L129" s="113"/>
      <c r="M129" s="136"/>
      <c r="N129" s="139" t="s">
        <v>986</v>
      </c>
      <c r="O129" s="110">
        <f t="shared" si="3"/>
        <v>-1942</v>
      </c>
    </row>
    <row r="130" spans="1:15" x14ac:dyDescent="0.25">
      <c r="A130" s="102">
        <v>115</v>
      </c>
      <c r="B130" s="108" t="s">
        <v>749</v>
      </c>
      <c r="C130" s="109" t="s">
        <v>474</v>
      </c>
      <c r="D130" s="109">
        <v>5</v>
      </c>
      <c r="E130" s="109">
        <v>10</v>
      </c>
      <c r="F130" s="107">
        <v>11940</v>
      </c>
      <c r="G130" s="107">
        <v>119400</v>
      </c>
      <c r="H130" s="107">
        <v>13444</v>
      </c>
      <c r="I130" s="107">
        <f t="shared" si="2"/>
        <v>67220</v>
      </c>
      <c r="J130" s="111">
        <v>0</v>
      </c>
      <c r="K130" s="111">
        <v>0</v>
      </c>
      <c r="L130" s="113">
        <v>0</v>
      </c>
      <c r="M130" s="136">
        <v>0</v>
      </c>
      <c r="N130" s="139"/>
      <c r="O130" s="110">
        <f t="shared" si="3"/>
        <v>1504</v>
      </c>
    </row>
    <row r="131" spans="1:15" ht="26.4" x14ac:dyDescent="0.25">
      <c r="A131" s="102">
        <v>116</v>
      </c>
      <c r="B131" s="108" t="s">
        <v>750</v>
      </c>
      <c r="C131" s="109" t="s">
        <v>474</v>
      </c>
      <c r="D131" s="109">
        <v>16</v>
      </c>
      <c r="E131" s="109">
        <v>20</v>
      </c>
      <c r="F131" s="107">
        <v>25778</v>
      </c>
      <c r="G131" s="107">
        <v>515560</v>
      </c>
      <c r="H131" s="107">
        <v>25921</v>
      </c>
      <c r="I131" s="107">
        <f t="shared" si="2"/>
        <v>414736</v>
      </c>
      <c r="J131" s="111">
        <v>0</v>
      </c>
      <c r="K131" s="111">
        <v>0</v>
      </c>
      <c r="L131" s="113">
        <v>0</v>
      </c>
      <c r="M131" s="136">
        <v>0</v>
      </c>
      <c r="N131" s="139"/>
      <c r="O131" s="110">
        <f t="shared" si="3"/>
        <v>143</v>
      </c>
    </row>
    <row r="132" spans="1:15" x14ac:dyDescent="0.25">
      <c r="A132" s="102">
        <v>117</v>
      </c>
      <c r="B132" s="108" t="s">
        <v>751</v>
      </c>
      <c r="C132" s="109" t="s">
        <v>474</v>
      </c>
      <c r="D132" s="109">
        <v>15</v>
      </c>
      <c r="E132" s="109">
        <v>20</v>
      </c>
      <c r="F132" s="107">
        <v>21330</v>
      </c>
      <c r="G132" s="107">
        <v>426600</v>
      </c>
      <c r="H132" s="113">
        <v>24022</v>
      </c>
      <c r="I132" s="107">
        <f t="shared" si="2"/>
        <v>360330</v>
      </c>
      <c r="J132" s="111">
        <v>0</v>
      </c>
      <c r="K132" s="111">
        <v>0</v>
      </c>
      <c r="L132" s="113">
        <v>0</v>
      </c>
      <c r="M132" s="136">
        <v>0</v>
      </c>
      <c r="N132" s="139"/>
      <c r="O132" s="110">
        <f t="shared" si="3"/>
        <v>2692</v>
      </c>
    </row>
    <row r="133" spans="1:15" x14ac:dyDescent="0.25">
      <c r="A133" s="102">
        <v>118</v>
      </c>
      <c r="B133" s="108" t="s">
        <v>752</v>
      </c>
      <c r="C133" s="109" t="s">
        <v>474</v>
      </c>
      <c r="D133" s="109">
        <v>10</v>
      </c>
      <c r="E133" s="109">
        <v>12</v>
      </c>
      <c r="F133" s="107">
        <v>117041</v>
      </c>
      <c r="G133" s="107">
        <v>1404492</v>
      </c>
      <c r="H133" s="107">
        <v>154282</v>
      </c>
      <c r="I133" s="107">
        <f t="shared" si="2"/>
        <v>1542820</v>
      </c>
      <c r="J133" s="111">
        <v>7</v>
      </c>
      <c r="K133" s="111">
        <v>147295.6</v>
      </c>
      <c r="L133" s="113">
        <v>0</v>
      </c>
      <c r="M133" s="136">
        <v>0</v>
      </c>
      <c r="N133" s="139"/>
      <c r="O133" s="110">
        <f t="shared" si="3"/>
        <v>37241</v>
      </c>
    </row>
    <row r="134" spans="1:15" x14ac:dyDescent="0.25">
      <c r="A134" s="102">
        <v>119</v>
      </c>
      <c r="B134" s="108" t="s">
        <v>753</v>
      </c>
      <c r="C134" s="109" t="s">
        <v>474</v>
      </c>
      <c r="D134" s="109">
        <v>10</v>
      </c>
      <c r="E134" s="109">
        <v>12</v>
      </c>
      <c r="F134" s="107">
        <v>123425</v>
      </c>
      <c r="G134" s="107">
        <v>1481100</v>
      </c>
      <c r="H134" s="118">
        <v>123425</v>
      </c>
      <c r="I134" s="107">
        <f>H134*D134</f>
        <v>1234250</v>
      </c>
      <c r="J134" s="111">
        <v>0</v>
      </c>
      <c r="K134" s="111">
        <v>0</v>
      </c>
      <c r="L134" s="113">
        <v>0</v>
      </c>
      <c r="M134" s="136">
        <v>0</v>
      </c>
      <c r="N134" s="139"/>
      <c r="O134" s="110">
        <f t="shared" si="3"/>
        <v>0</v>
      </c>
    </row>
    <row r="135" spans="1:15" ht="26.4" x14ac:dyDescent="0.25">
      <c r="A135" s="102">
        <v>120</v>
      </c>
      <c r="B135" s="108" t="s">
        <v>754</v>
      </c>
      <c r="C135" s="109" t="s">
        <v>474</v>
      </c>
      <c r="D135" s="109">
        <v>3</v>
      </c>
      <c r="E135" s="109">
        <v>3</v>
      </c>
      <c r="F135" s="107">
        <v>37119</v>
      </c>
      <c r="G135" s="107">
        <v>111357</v>
      </c>
      <c r="H135" s="120">
        <v>37119</v>
      </c>
      <c r="I135" s="107">
        <f>H135*D135</f>
        <v>111357</v>
      </c>
      <c r="J135" s="111">
        <v>0</v>
      </c>
      <c r="K135" s="111">
        <v>0</v>
      </c>
      <c r="L135" s="113">
        <v>0</v>
      </c>
      <c r="M135" s="136">
        <v>0</v>
      </c>
      <c r="N135" s="139"/>
      <c r="O135" s="110">
        <f t="shared" si="3"/>
        <v>0</v>
      </c>
    </row>
    <row r="136" spans="1:15" x14ac:dyDescent="0.25">
      <c r="A136" s="102">
        <v>121</v>
      </c>
      <c r="B136" s="108" t="s">
        <v>755</v>
      </c>
      <c r="C136" s="109" t="s">
        <v>631</v>
      </c>
      <c r="D136" s="109">
        <v>1</v>
      </c>
      <c r="E136" s="109">
        <v>1</v>
      </c>
      <c r="F136" s="107">
        <v>30579</v>
      </c>
      <c r="G136" s="107">
        <v>30579</v>
      </c>
      <c r="H136" s="119">
        <v>29284</v>
      </c>
      <c r="I136" s="107">
        <f t="shared" si="2"/>
        <v>29284</v>
      </c>
      <c r="J136" s="111">
        <v>4</v>
      </c>
      <c r="K136" s="111">
        <v>60124.639999999999</v>
      </c>
      <c r="L136" s="113">
        <v>1</v>
      </c>
      <c r="M136" s="136">
        <v>16380.41</v>
      </c>
      <c r="N136" s="139"/>
      <c r="O136" s="110">
        <f t="shared" si="3"/>
        <v>-1295</v>
      </c>
    </row>
    <row r="137" spans="1:15" ht="26.4" x14ac:dyDescent="0.25">
      <c r="A137" s="102">
        <v>122</v>
      </c>
      <c r="B137" s="108" t="s">
        <v>1011</v>
      </c>
      <c r="C137" s="109" t="s">
        <v>631</v>
      </c>
      <c r="D137" s="109">
        <v>1</v>
      </c>
      <c r="E137" s="109">
        <v>1</v>
      </c>
      <c r="F137" s="107">
        <v>9500</v>
      </c>
      <c r="G137" s="107">
        <v>9500</v>
      </c>
      <c r="H137" s="113">
        <v>9503</v>
      </c>
      <c r="I137" s="107">
        <f t="shared" si="2"/>
        <v>9503</v>
      </c>
      <c r="J137" s="111">
        <v>0</v>
      </c>
      <c r="K137" s="111">
        <v>0</v>
      </c>
      <c r="L137" s="113">
        <v>0</v>
      </c>
      <c r="M137" s="136">
        <v>0</v>
      </c>
      <c r="N137" s="139"/>
      <c r="O137" s="110">
        <f t="shared" si="3"/>
        <v>3</v>
      </c>
    </row>
    <row r="138" spans="1:15" x14ac:dyDescent="0.25">
      <c r="A138" s="102">
        <v>123</v>
      </c>
      <c r="B138" s="108" t="s">
        <v>756</v>
      </c>
      <c r="C138" s="109" t="s">
        <v>668</v>
      </c>
      <c r="D138" s="109">
        <v>2</v>
      </c>
      <c r="E138" s="109">
        <v>3</v>
      </c>
      <c r="F138" s="107">
        <v>29045</v>
      </c>
      <c r="G138" s="107">
        <v>87135</v>
      </c>
      <c r="H138" s="113">
        <v>37759</v>
      </c>
      <c r="I138" s="107">
        <f t="shared" si="2"/>
        <v>75518</v>
      </c>
      <c r="J138" s="111">
        <v>5</v>
      </c>
      <c r="K138" s="111">
        <v>145225</v>
      </c>
      <c r="L138" s="113">
        <v>0</v>
      </c>
      <c r="M138" s="136">
        <v>0</v>
      </c>
      <c r="N138" s="139"/>
      <c r="O138" s="110">
        <f t="shared" si="3"/>
        <v>8714</v>
      </c>
    </row>
    <row r="139" spans="1:15" ht="26.4" x14ac:dyDescent="0.25">
      <c r="A139" s="102">
        <v>124</v>
      </c>
      <c r="B139" s="108" t="s">
        <v>757</v>
      </c>
      <c r="C139" s="109" t="s">
        <v>668</v>
      </c>
      <c r="D139" s="109">
        <v>5</v>
      </c>
      <c r="E139" s="109">
        <v>6</v>
      </c>
      <c r="F139" s="107">
        <v>79247</v>
      </c>
      <c r="G139" s="107">
        <v>475482</v>
      </c>
      <c r="H139" s="113">
        <v>64513</v>
      </c>
      <c r="I139" s="107">
        <f t="shared" ref="I139:I200" si="4">H139*D139</f>
        <v>322565</v>
      </c>
      <c r="J139" s="111">
        <v>0</v>
      </c>
      <c r="K139" s="111">
        <v>0</v>
      </c>
      <c r="L139" s="113">
        <v>0</v>
      </c>
      <c r="M139" s="136">
        <v>0</v>
      </c>
      <c r="N139" s="139"/>
      <c r="O139" s="110">
        <f t="shared" ref="O139:O200" si="5">H139-F139</f>
        <v>-14734</v>
      </c>
    </row>
    <row r="140" spans="1:15" x14ac:dyDescent="0.25">
      <c r="A140" s="102">
        <v>125</v>
      </c>
      <c r="B140" s="108" t="s">
        <v>758</v>
      </c>
      <c r="C140" s="109" t="s">
        <v>668</v>
      </c>
      <c r="D140" s="109">
        <v>2</v>
      </c>
      <c r="E140" s="109">
        <v>2</v>
      </c>
      <c r="F140" s="107">
        <v>26687</v>
      </c>
      <c r="G140" s="107">
        <v>53374</v>
      </c>
      <c r="H140" s="113">
        <v>25561</v>
      </c>
      <c r="I140" s="107">
        <f t="shared" si="4"/>
        <v>51122</v>
      </c>
      <c r="J140" s="111">
        <v>0</v>
      </c>
      <c r="K140" s="111">
        <v>0</v>
      </c>
      <c r="L140" s="113">
        <v>0</v>
      </c>
      <c r="M140" s="136">
        <v>0</v>
      </c>
      <c r="N140" s="139"/>
      <c r="O140" s="110">
        <f t="shared" si="5"/>
        <v>-1126</v>
      </c>
    </row>
    <row r="141" spans="1:15" x14ac:dyDescent="0.25">
      <c r="A141" s="102">
        <v>126</v>
      </c>
      <c r="B141" s="114" t="s">
        <v>759</v>
      </c>
      <c r="C141" s="109" t="s">
        <v>668</v>
      </c>
      <c r="D141" s="109">
        <v>1</v>
      </c>
      <c r="E141" s="109">
        <v>1</v>
      </c>
      <c r="F141" s="107">
        <v>244912</v>
      </c>
      <c r="G141" s="107">
        <v>244912</v>
      </c>
      <c r="H141" s="107">
        <v>244912</v>
      </c>
      <c r="I141" s="107">
        <f t="shared" si="4"/>
        <v>244912</v>
      </c>
      <c r="J141" s="111">
        <v>0</v>
      </c>
      <c r="K141" s="111">
        <v>0</v>
      </c>
      <c r="L141" s="113">
        <v>0</v>
      </c>
      <c r="M141" s="136">
        <v>0</v>
      </c>
      <c r="N141" s="139"/>
      <c r="O141" s="110">
        <f t="shared" si="5"/>
        <v>0</v>
      </c>
    </row>
    <row r="142" spans="1:15" x14ac:dyDescent="0.25">
      <c r="A142" s="102">
        <v>127</v>
      </c>
      <c r="B142" s="114" t="s">
        <v>760</v>
      </c>
      <c r="C142" s="109" t="s">
        <v>668</v>
      </c>
      <c r="D142" s="109">
        <v>2</v>
      </c>
      <c r="E142" s="109">
        <v>2</v>
      </c>
      <c r="F142" s="107">
        <v>45570</v>
      </c>
      <c r="G142" s="107">
        <f>E142*F142</f>
        <v>91140</v>
      </c>
      <c r="H142" s="107">
        <v>43647</v>
      </c>
      <c r="I142" s="107">
        <f t="shared" si="4"/>
        <v>87294</v>
      </c>
      <c r="J142" s="111">
        <v>1</v>
      </c>
      <c r="K142" s="111">
        <v>43286</v>
      </c>
      <c r="L142" s="113">
        <v>0</v>
      </c>
      <c r="M142" s="136">
        <v>0</v>
      </c>
      <c r="N142" s="139"/>
      <c r="O142" s="110">
        <f t="shared" si="5"/>
        <v>-1923</v>
      </c>
    </row>
    <row r="143" spans="1:15" x14ac:dyDescent="0.25">
      <c r="A143" s="102">
        <v>128</v>
      </c>
      <c r="B143" s="108" t="s">
        <v>761</v>
      </c>
      <c r="C143" s="109" t="s">
        <v>668</v>
      </c>
      <c r="D143" s="109">
        <v>2</v>
      </c>
      <c r="E143" s="109">
        <v>2</v>
      </c>
      <c r="F143" s="107">
        <v>81980</v>
      </c>
      <c r="G143" s="107">
        <f>F143*E143</f>
        <v>163960</v>
      </c>
      <c r="H143" s="107">
        <v>88322</v>
      </c>
      <c r="I143" s="107">
        <f t="shared" si="4"/>
        <v>176644</v>
      </c>
      <c r="J143" s="111"/>
      <c r="K143" s="111"/>
      <c r="L143" s="113"/>
      <c r="M143" s="136"/>
      <c r="N143" s="139" t="s">
        <v>986</v>
      </c>
      <c r="O143" s="110">
        <f t="shared" si="5"/>
        <v>6342</v>
      </c>
    </row>
    <row r="144" spans="1:15" x14ac:dyDescent="0.25">
      <c r="A144" s="102">
        <v>129</v>
      </c>
      <c r="B144" s="108" t="s">
        <v>1012</v>
      </c>
      <c r="C144" s="109" t="s">
        <v>668</v>
      </c>
      <c r="D144" s="109">
        <v>2</v>
      </c>
      <c r="E144" s="109">
        <v>2</v>
      </c>
      <c r="F144" s="107">
        <v>26687</v>
      </c>
      <c r="G144" s="107">
        <f>F144*E144</f>
        <v>53374</v>
      </c>
      <c r="H144" s="107">
        <v>77791</v>
      </c>
      <c r="I144" s="107">
        <f t="shared" si="4"/>
        <v>155582</v>
      </c>
      <c r="J144" s="111"/>
      <c r="K144" s="111"/>
      <c r="L144" s="113"/>
      <c r="M144" s="136"/>
      <c r="N144" s="139" t="s">
        <v>986</v>
      </c>
      <c r="O144" s="110">
        <f t="shared" si="5"/>
        <v>51104</v>
      </c>
    </row>
    <row r="145" spans="1:15" x14ac:dyDescent="0.25">
      <c r="A145" s="102"/>
      <c r="B145" s="116" t="s">
        <v>696</v>
      </c>
      <c r="C145" s="109"/>
      <c r="D145" s="109"/>
      <c r="E145" s="109"/>
      <c r="F145" s="107"/>
      <c r="G145" s="117">
        <f>SUM(G90:G144)</f>
        <v>24692691</v>
      </c>
      <c r="H145" s="117"/>
      <c r="I145" s="117">
        <f>SUM(I90:I144)</f>
        <v>20319379</v>
      </c>
      <c r="J145" s="130"/>
      <c r="K145" s="130"/>
      <c r="L145" s="113"/>
      <c r="M145" s="136"/>
      <c r="N145" s="139"/>
      <c r="O145" s="110">
        <f t="shared" si="5"/>
        <v>0</v>
      </c>
    </row>
    <row r="146" spans="1:15" x14ac:dyDescent="0.25">
      <c r="A146" s="102"/>
      <c r="B146" s="116" t="s">
        <v>762</v>
      </c>
      <c r="C146" s="109"/>
      <c r="D146" s="109"/>
      <c r="E146" s="109"/>
      <c r="F146" s="107"/>
      <c r="G146" s="107"/>
      <c r="H146" s="107"/>
      <c r="I146" s="107"/>
      <c r="J146" s="111"/>
      <c r="K146" s="111"/>
      <c r="L146" s="113"/>
      <c r="M146" s="136"/>
      <c r="N146" s="139"/>
      <c r="O146" s="110">
        <f t="shared" si="5"/>
        <v>0</v>
      </c>
    </row>
    <row r="147" spans="1:15" x14ac:dyDescent="0.25">
      <c r="A147" s="102">
        <v>130</v>
      </c>
      <c r="B147" s="108" t="s">
        <v>763</v>
      </c>
      <c r="C147" s="109" t="s">
        <v>668</v>
      </c>
      <c r="D147" s="109">
        <v>4</v>
      </c>
      <c r="E147" s="109">
        <v>5</v>
      </c>
      <c r="F147" s="107">
        <v>291532</v>
      </c>
      <c r="G147" s="107">
        <v>1457660</v>
      </c>
      <c r="H147" s="118">
        <v>291532</v>
      </c>
      <c r="I147" s="107">
        <f t="shared" si="4"/>
        <v>1166128</v>
      </c>
      <c r="J147" s="111">
        <v>5</v>
      </c>
      <c r="K147" s="111">
        <v>1258061</v>
      </c>
      <c r="L147" s="113">
        <v>2</v>
      </c>
      <c r="M147" s="136">
        <v>583064</v>
      </c>
      <c r="N147" s="139"/>
      <c r="O147" s="110">
        <f t="shared" si="5"/>
        <v>0</v>
      </c>
    </row>
    <row r="148" spans="1:15" x14ac:dyDescent="0.25">
      <c r="A148" s="102">
        <v>131</v>
      </c>
      <c r="B148" s="108" t="s">
        <v>764</v>
      </c>
      <c r="C148" s="109" t="s">
        <v>668</v>
      </c>
      <c r="D148" s="109">
        <v>3</v>
      </c>
      <c r="E148" s="109">
        <v>4</v>
      </c>
      <c r="F148" s="107">
        <v>222749</v>
      </c>
      <c r="G148" s="107">
        <v>890996</v>
      </c>
      <c r="H148" s="118">
        <v>222749</v>
      </c>
      <c r="I148" s="107">
        <f t="shared" si="4"/>
        <v>668247</v>
      </c>
      <c r="J148" s="111">
        <v>5</v>
      </c>
      <c r="K148" s="111">
        <v>1113745</v>
      </c>
      <c r="L148" s="113">
        <v>1</v>
      </c>
      <c r="M148" s="136">
        <v>222749</v>
      </c>
      <c r="N148" s="139"/>
      <c r="O148" s="110">
        <f t="shared" si="5"/>
        <v>0</v>
      </c>
    </row>
    <row r="149" spans="1:15" x14ac:dyDescent="0.25">
      <c r="A149" s="102">
        <v>132</v>
      </c>
      <c r="B149" s="108" t="s">
        <v>765</v>
      </c>
      <c r="C149" s="109" t="s">
        <v>668</v>
      </c>
      <c r="D149" s="109">
        <v>4</v>
      </c>
      <c r="E149" s="109">
        <v>5</v>
      </c>
      <c r="F149" s="107">
        <v>314212</v>
      </c>
      <c r="G149" s="107">
        <v>1571060</v>
      </c>
      <c r="H149" s="118">
        <v>314212</v>
      </c>
      <c r="I149" s="107">
        <f t="shared" si="4"/>
        <v>1256848</v>
      </c>
      <c r="J149" s="111">
        <v>5</v>
      </c>
      <c r="K149" s="111">
        <v>1367695.67</v>
      </c>
      <c r="L149" s="113">
        <v>1</v>
      </c>
      <c r="M149" s="136">
        <v>295724.33</v>
      </c>
      <c r="N149" s="139"/>
      <c r="O149" s="110">
        <f t="shared" si="5"/>
        <v>0</v>
      </c>
    </row>
    <row r="150" spans="1:15" x14ac:dyDescent="0.25">
      <c r="A150" s="102"/>
      <c r="B150" s="116" t="s">
        <v>696</v>
      </c>
      <c r="C150" s="109"/>
      <c r="D150" s="109"/>
      <c r="E150" s="109"/>
      <c r="F150" s="107"/>
      <c r="G150" s="117">
        <f>SUM(G147:G149)</f>
        <v>3919716</v>
      </c>
      <c r="H150" s="117"/>
      <c r="I150" s="106">
        <f>SUM(I147:I149)</f>
        <v>3091223</v>
      </c>
      <c r="J150" s="130"/>
      <c r="K150" s="130"/>
      <c r="L150" s="113"/>
      <c r="M150" s="136"/>
      <c r="N150" s="139"/>
      <c r="O150" s="110">
        <f t="shared" si="5"/>
        <v>0</v>
      </c>
    </row>
    <row r="151" spans="1:15" x14ac:dyDescent="0.25">
      <c r="A151" s="102"/>
      <c r="B151" s="116" t="s">
        <v>766</v>
      </c>
      <c r="C151" s="109"/>
      <c r="D151" s="109"/>
      <c r="E151" s="109"/>
      <c r="F151" s="107"/>
      <c r="G151" s="107"/>
      <c r="H151" s="107"/>
      <c r="I151" s="107">
        <f t="shared" si="4"/>
        <v>0</v>
      </c>
      <c r="J151" s="111"/>
      <c r="K151" s="111"/>
      <c r="L151" s="113"/>
      <c r="M151" s="136"/>
      <c r="N151" s="139"/>
      <c r="O151" s="110">
        <f t="shared" si="5"/>
        <v>0</v>
      </c>
    </row>
    <row r="152" spans="1:15" x14ac:dyDescent="0.25">
      <c r="A152" s="102">
        <v>133</v>
      </c>
      <c r="B152" s="108" t="s">
        <v>767</v>
      </c>
      <c r="C152" s="109" t="s">
        <v>668</v>
      </c>
      <c r="D152" s="109">
        <v>3</v>
      </c>
      <c r="E152" s="109">
        <v>3</v>
      </c>
      <c r="F152" s="107">
        <v>633600</v>
      </c>
      <c r="G152" s="107">
        <v>1900800</v>
      </c>
      <c r="H152" s="121">
        <f t="shared" ref="H152:H157" si="6">F152</f>
        <v>633600</v>
      </c>
      <c r="I152" s="107">
        <f t="shared" si="4"/>
        <v>1900800</v>
      </c>
      <c r="J152" s="111"/>
      <c r="K152" s="111"/>
      <c r="L152" s="113"/>
      <c r="M152" s="136"/>
      <c r="N152" s="139" t="s">
        <v>986</v>
      </c>
      <c r="O152" s="110">
        <f t="shared" si="5"/>
        <v>0</v>
      </c>
    </row>
    <row r="153" spans="1:15" x14ac:dyDescent="0.25">
      <c r="A153" s="102">
        <v>134</v>
      </c>
      <c r="B153" s="108" t="s">
        <v>768</v>
      </c>
      <c r="C153" s="109" t="s">
        <v>668</v>
      </c>
      <c r="D153" s="109">
        <v>2</v>
      </c>
      <c r="E153" s="109">
        <v>3</v>
      </c>
      <c r="F153" s="107">
        <v>118800</v>
      </c>
      <c r="G153" s="107">
        <v>356400</v>
      </c>
      <c r="H153" s="121">
        <f t="shared" si="6"/>
        <v>118800</v>
      </c>
      <c r="I153" s="107">
        <f t="shared" si="4"/>
        <v>237600</v>
      </c>
      <c r="J153" s="111"/>
      <c r="K153" s="111"/>
      <c r="L153" s="113"/>
      <c r="M153" s="136"/>
      <c r="N153" s="139" t="s">
        <v>986</v>
      </c>
      <c r="O153" s="110">
        <f t="shared" si="5"/>
        <v>0</v>
      </c>
    </row>
    <row r="154" spans="1:15" x14ac:dyDescent="0.25">
      <c r="A154" s="102">
        <v>135</v>
      </c>
      <c r="B154" s="108" t="s">
        <v>769</v>
      </c>
      <c r="C154" s="109" t="s">
        <v>668</v>
      </c>
      <c r="D154" s="109">
        <v>2</v>
      </c>
      <c r="E154" s="109">
        <v>3</v>
      </c>
      <c r="F154" s="107">
        <v>118800</v>
      </c>
      <c r="G154" s="107">
        <v>356400</v>
      </c>
      <c r="H154" s="121">
        <f t="shared" si="6"/>
        <v>118800</v>
      </c>
      <c r="I154" s="107">
        <f t="shared" si="4"/>
        <v>237600</v>
      </c>
      <c r="J154" s="111"/>
      <c r="K154" s="111"/>
      <c r="L154" s="113"/>
      <c r="M154" s="136"/>
      <c r="N154" s="139" t="s">
        <v>986</v>
      </c>
      <c r="O154" s="110">
        <f t="shared" si="5"/>
        <v>0</v>
      </c>
    </row>
    <row r="155" spans="1:15" x14ac:dyDescent="0.25">
      <c r="A155" s="102">
        <v>136</v>
      </c>
      <c r="B155" s="122" t="s">
        <v>1013</v>
      </c>
      <c r="C155" s="109" t="s">
        <v>668</v>
      </c>
      <c r="D155" s="109">
        <v>1</v>
      </c>
      <c r="E155" s="109">
        <v>1</v>
      </c>
      <c r="F155" s="107">
        <v>85536</v>
      </c>
      <c r="G155" s="107">
        <v>85536</v>
      </c>
      <c r="H155" s="123">
        <f t="shared" si="6"/>
        <v>85536</v>
      </c>
      <c r="I155" s="107">
        <f t="shared" si="4"/>
        <v>85536</v>
      </c>
      <c r="J155" s="142">
        <v>3</v>
      </c>
      <c r="K155" s="142">
        <v>1162320</v>
      </c>
      <c r="L155" s="143">
        <v>0</v>
      </c>
      <c r="M155" s="144">
        <v>0</v>
      </c>
      <c r="N155" s="139"/>
      <c r="O155" s="110">
        <f t="shared" si="5"/>
        <v>0</v>
      </c>
    </row>
    <row r="156" spans="1:15" x14ac:dyDescent="0.25">
      <c r="A156" s="102">
        <v>137</v>
      </c>
      <c r="B156" s="122" t="s">
        <v>770</v>
      </c>
      <c r="C156" s="109" t="s">
        <v>668</v>
      </c>
      <c r="D156" s="109">
        <v>1</v>
      </c>
      <c r="E156" s="109">
        <v>1</v>
      </c>
      <c r="F156" s="107">
        <v>85536</v>
      </c>
      <c r="G156" s="107">
        <v>85536</v>
      </c>
      <c r="H156" s="120">
        <f t="shared" si="6"/>
        <v>85536</v>
      </c>
      <c r="I156" s="107">
        <f t="shared" si="4"/>
        <v>85536</v>
      </c>
      <c r="J156" s="111">
        <v>1</v>
      </c>
      <c r="K156" s="111">
        <v>81566</v>
      </c>
      <c r="L156" s="113">
        <v>0</v>
      </c>
      <c r="M156" s="136">
        <v>0</v>
      </c>
      <c r="N156" s="139"/>
      <c r="O156" s="110">
        <f t="shared" si="5"/>
        <v>0</v>
      </c>
    </row>
    <row r="157" spans="1:15" x14ac:dyDescent="0.25">
      <c r="A157" s="102">
        <v>138</v>
      </c>
      <c r="B157" s="122" t="s">
        <v>1014</v>
      </c>
      <c r="C157" s="109" t="s">
        <v>668</v>
      </c>
      <c r="D157" s="109">
        <v>2</v>
      </c>
      <c r="E157" s="109">
        <v>2</v>
      </c>
      <c r="F157" s="107">
        <v>320760</v>
      </c>
      <c r="G157" s="107">
        <v>641520</v>
      </c>
      <c r="H157" s="123">
        <f t="shared" si="6"/>
        <v>320760</v>
      </c>
      <c r="I157" s="107">
        <f t="shared" si="4"/>
        <v>641520</v>
      </c>
      <c r="J157" s="142">
        <v>3</v>
      </c>
      <c r="K157" s="142">
        <v>1162320</v>
      </c>
      <c r="L157" s="143">
        <v>0</v>
      </c>
      <c r="M157" s="144">
        <v>0</v>
      </c>
      <c r="N157" s="139"/>
      <c r="O157" s="110">
        <f t="shared" si="5"/>
        <v>0</v>
      </c>
    </row>
    <row r="158" spans="1:15" x14ac:dyDescent="0.25">
      <c r="A158" s="102">
        <v>139</v>
      </c>
      <c r="B158" s="108" t="s">
        <v>771</v>
      </c>
      <c r="C158" s="109" t="s">
        <v>668</v>
      </c>
      <c r="D158" s="109">
        <v>1</v>
      </c>
      <c r="E158" s="109">
        <v>2</v>
      </c>
      <c r="F158" s="107">
        <v>60192</v>
      </c>
      <c r="G158" s="107">
        <v>120384</v>
      </c>
      <c r="H158" s="120">
        <v>57399</v>
      </c>
      <c r="I158" s="107">
        <f t="shared" si="4"/>
        <v>57399</v>
      </c>
      <c r="J158" s="111">
        <v>1</v>
      </c>
      <c r="K158" s="111">
        <v>57399</v>
      </c>
      <c r="L158" s="113">
        <v>0</v>
      </c>
      <c r="M158" s="136">
        <v>0</v>
      </c>
      <c r="N158" s="139"/>
      <c r="O158" s="110">
        <f t="shared" si="5"/>
        <v>-2793</v>
      </c>
    </row>
    <row r="159" spans="1:15" x14ac:dyDescent="0.25">
      <c r="A159" s="102">
        <v>140</v>
      </c>
      <c r="B159" s="108" t="s">
        <v>772</v>
      </c>
      <c r="C159" s="109" t="s">
        <v>668</v>
      </c>
      <c r="D159" s="109">
        <v>1</v>
      </c>
      <c r="E159" s="109">
        <v>2</v>
      </c>
      <c r="F159" s="107">
        <v>85536</v>
      </c>
      <c r="G159" s="107">
        <v>171072</v>
      </c>
      <c r="H159" s="120">
        <v>74769</v>
      </c>
      <c r="I159" s="107">
        <f t="shared" si="4"/>
        <v>74769</v>
      </c>
      <c r="J159" s="111">
        <v>1</v>
      </c>
      <c r="K159" s="111">
        <v>74769</v>
      </c>
      <c r="L159" s="113">
        <v>1</v>
      </c>
      <c r="M159" s="136">
        <v>74769</v>
      </c>
      <c r="N159" s="139"/>
      <c r="O159" s="110">
        <f t="shared" si="5"/>
        <v>-10767</v>
      </c>
    </row>
    <row r="160" spans="1:15" x14ac:dyDescent="0.25">
      <c r="A160" s="102">
        <v>141</v>
      </c>
      <c r="B160" s="108" t="s">
        <v>773</v>
      </c>
      <c r="C160" s="109" t="s">
        <v>668</v>
      </c>
      <c r="D160" s="109">
        <v>2</v>
      </c>
      <c r="E160" s="109">
        <v>2</v>
      </c>
      <c r="F160" s="107">
        <v>274824</v>
      </c>
      <c r="G160" s="107">
        <v>549648</v>
      </c>
      <c r="H160" s="120">
        <v>262070</v>
      </c>
      <c r="I160" s="107">
        <f t="shared" si="4"/>
        <v>524140</v>
      </c>
      <c r="J160" s="111">
        <v>1</v>
      </c>
      <c r="K160" s="111">
        <v>262070</v>
      </c>
      <c r="L160" s="113">
        <v>0</v>
      </c>
      <c r="M160" s="136">
        <v>0</v>
      </c>
      <c r="N160" s="139"/>
      <c r="O160" s="110">
        <f t="shared" si="5"/>
        <v>-12754</v>
      </c>
    </row>
    <row r="161" spans="1:19" x14ac:dyDescent="0.25">
      <c r="A161" s="102">
        <v>142</v>
      </c>
      <c r="B161" s="108" t="s">
        <v>774</v>
      </c>
      <c r="C161" s="109" t="s">
        <v>668</v>
      </c>
      <c r="D161" s="109">
        <v>2</v>
      </c>
      <c r="E161" s="109">
        <v>2</v>
      </c>
      <c r="F161" s="107">
        <v>295416</v>
      </c>
      <c r="G161" s="107">
        <v>590832</v>
      </c>
      <c r="H161" s="120">
        <v>281706</v>
      </c>
      <c r="I161" s="107">
        <f t="shared" si="4"/>
        <v>563412</v>
      </c>
      <c r="J161" s="111">
        <v>1</v>
      </c>
      <c r="K161" s="111">
        <v>281706</v>
      </c>
      <c r="L161" s="113">
        <v>1</v>
      </c>
      <c r="M161" s="136">
        <v>281706</v>
      </c>
      <c r="N161" s="139"/>
      <c r="O161" s="110">
        <f t="shared" si="5"/>
        <v>-13710</v>
      </c>
    </row>
    <row r="162" spans="1:19" x14ac:dyDescent="0.25">
      <c r="A162" s="102">
        <v>143</v>
      </c>
      <c r="B162" s="108" t="s">
        <v>775</v>
      </c>
      <c r="C162" s="109" t="s">
        <v>668</v>
      </c>
      <c r="D162" s="109">
        <v>1</v>
      </c>
      <c r="E162" s="109">
        <v>2</v>
      </c>
      <c r="F162" s="107">
        <v>60192</v>
      </c>
      <c r="G162" s="107">
        <v>120384</v>
      </c>
      <c r="H162" s="120">
        <v>57399</v>
      </c>
      <c r="I162" s="107">
        <f t="shared" si="4"/>
        <v>57399</v>
      </c>
      <c r="J162" s="111">
        <v>1</v>
      </c>
      <c r="K162" s="111">
        <v>57399</v>
      </c>
      <c r="L162" s="113">
        <v>0</v>
      </c>
      <c r="M162" s="136">
        <v>0</v>
      </c>
      <c r="N162" s="139"/>
      <c r="O162" s="110">
        <f t="shared" si="5"/>
        <v>-2793</v>
      </c>
    </row>
    <row r="163" spans="1:19" x14ac:dyDescent="0.25">
      <c r="A163" s="102">
        <v>144</v>
      </c>
      <c r="B163" s="108" t="s">
        <v>776</v>
      </c>
      <c r="C163" s="109" t="s">
        <v>668</v>
      </c>
      <c r="D163" s="109">
        <v>1</v>
      </c>
      <c r="E163" s="109">
        <v>2</v>
      </c>
      <c r="F163" s="107">
        <v>85536</v>
      </c>
      <c r="G163" s="107">
        <v>171072</v>
      </c>
      <c r="H163" s="120">
        <v>74769</v>
      </c>
      <c r="I163" s="107">
        <f t="shared" si="4"/>
        <v>74769</v>
      </c>
      <c r="J163" s="111">
        <v>1</v>
      </c>
      <c r="K163" s="111">
        <v>74769</v>
      </c>
      <c r="L163" s="113">
        <v>1</v>
      </c>
      <c r="M163" s="136">
        <v>74769</v>
      </c>
      <c r="N163" s="139"/>
      <c r="O163" s="110">
        <f t="shared" si="5"/>
        <v>-10767</v>
      </c>
    </row>
    <row r="164" spans="1:19" x14ac:dyDescent="0.25">
      <c r="A164" s="102">
        <v>145</v>
      </c>
      <c r="B164" s="108" t="s">
        <v>777</v>
      </c>
      <c r="C164" s="109" t="s">
        <v>668</v>
      </c>
      <c r="D164" s="109">
        <v>2</v>
      </c>
      <c r="E164" s="109">
        <v>2</v>
      </c>
      <c r="F164" s="107">
        <v>132694</v>
      </c>
      <c r="G164" s="107">
        <v>265388</v>
      </c>
      <c r="H164" s="120">
        <v>122767</v>
      </c>
      <c r="I164" s="107">
        <f t="shared" si="4"/>
        <v>245534</v>
      </c>
      <c r="J164" s="111">
        <v>2</v>
      </c>
      <c r="K164" s="111">
        <v>245657</v>
      </c>
      <c r="L164" s="113">
        <v>0</v>
      </c>
      <c r="M164" s="136">
        <v>0</v>
      </c>
      <c r="N164" s="139"/>
      <c r="O164" s="110">
        <f t="shared" si="5"/>
        <v>-9927</v>
      </c>
    </row>
    <row r="165" spans="1:19" x14ac:dyDescent="0.25">
      <c r="A165" s="102">
        <v>146</v>
      </c>
      <c r="B165" s="108" t="s">
        <v>778</v>
      </c>
      <c r="C165" s="109" t="s">
        <v>668</v>
      </c>
      <c r="D165" s="109">
        <v>6</v>
      </c>
      <c r="E165" s="109">
        <v>6</v>
      </c>
      <c r="F165" s="107">
        <v>287496</v>
      </c>
      <c r="G165" s="107">
        <v>1724976</v>
      </c>
      <c r="H165" s="120">
        <f>F165</f>
        <v>287496</v>
      </c>
      <c r="I165" s="107">
        <f t="shared" si="4"/>
        <v>1724976</v>
      </c>
      <c r="J165" s="111">
        <v>6</v>
      </c>
      <c r="K165" s="111">
        <v>2304432</v>
      </c>
      <c r="L165" s="113">
        <v>0</v>
      </c>
      <c r="M165" s="136">
        <v>0</v>
      </c>
      <c r="N165" s="139"/>
      <c r="O165" s="110">
        <f t="shared" si="5"/>
        <v>0</v>
      </c>
    </row>
    <row r="166" spans="1:19" x14ac:dyDescent="0.25">
      <c r="A166" s="102">
        <v>147</v>
      </c>
      <c r="B166" s="108" t="s">
        <v>779</v>
      </c>
      <c r="C166" s="109" t="s">
        <v>668</v>
      </c>
      <c r="D166" s="109">
        <v>2</v>
      </c>
      <c r="E166" s="109">
        <v>2</v>
      </c>
      <c r="F166" s="107">
        <v>158400</v>
      </c>
      <c r="G166" s="107">
        <v>316800</v>
      </c>
      <c r="H166" s="120">
        <f>F166</f>
        <v>158400</v>
      </c>
      <c r="I166" s="107">
        <f t="shared" si="4"/>
        <v>316800</v>
      </c>
      <c r="J166" s="111">
        <v>2</v>
      </c>
      <c r="K166" s="111">
        <v>456772</v>
      </c>
      <c r="L166" s="113">
        <v>0</v>
      </c>
      <c r="M166" s="136">
        <v>0</v>
      </c>
      <c r="N166" s="139"/>
      <c r="O166" s="110">
        <f t="shared" si="5"/>
        <v>0</v>
      </c>
    </row>
    <row r="167" spans="1:19" x14ac:dyDescent="0.25">
      <c r="A167" s="102">
        <v>148</v>
      </c>
      <c r="B167" s="108" t="s">
        <v>780</v>
      </c>
      <c r="C167" s="109" t="s">
        <v>668</v>
      </c>
      <c r="D167" s="109">
        <v>7</v>
      </c>
      <c r="E167" s="109">
        <v>7</v>
      </c>
      <c r="F167" s="107">
        <v>23760</v>
      </c>
      <c r="G167" s="107">
        <v>166320</v>
      </c>
      <c r="H167" s="121">
        <f>F167</f>
        <v>23760</v>
      </c>
      <c r="I167" s="107">
        <f>H167*D167</f>
        <v>166320</v>
      </c>
      <c r="J167" s="111">
        <v>0</v>
      </c>
      <c r="K167" s="111">
        <v>0</v>
      </c>
      <c r="L167" s="113">
        <v>0</v>
      </c>
      <c r="M167" s="136">
        <v>0</v>
      </c>
      <c r="N167" s="139"/>
      <c r="O167" s="110">
        <f t="shared" si="5"/>
        <v>0</v>
      </c>
    </row>
    <row r="168" spans="1:19" x14ac:dyDescent="0.25">
      <c r="A168" s="102">
        <v>149</v>
      </c>
      <c r="B168" s="108" t="s">
        <v>781</v>
      </c>
      <c r="C168" s="109" t="s">
        <v>668</v>
      </c>
      <c r="D168" s="109">
        <v>1</v>
      </c>
      <c r="E168" s="109">
        <v>1</v>
      </c>
      <c r="F168" s="107">
        <v>132264</v>
      </c>
      <c r="G168" s="107">
        <v>132264</v>
      </c>
      <c r="H168" s="120">
        <f>F168</f>
        <v>132264</v>
      </c>
      <c r="I168" s="107">
        <f t="shared" si="4"/>
        <v>132264</v>
      </c>
      <c r="J168" s="111">
        <v>2</v>
      </c>
      <c r="K168" s="111">
        <v>257872</v>
      </c>
      <c r="L168" s="113">
        <v>0</v>
      </c>
      <c r="M168" s="136">
        <v>0</v>
      </c>
      <c r="N168" s="139"/>
      <c r="O168" s="110">
        <f t="shared" si="5"/>
        <v>0</v>
      </c>
    </row>
    <row r="169" spans="1:19" x14ac:dyDescent="0.25">
      <c r="A169" s="102">
        <v>150</v>
      </c>
      <c r="B169" s="114" t="s">
        <v>782</v>
      </c>
      <c r="C169" s="109" t="s">
        <v>668</v>
      </c>
      <c r="D169" s="109">
        <v>1</v>
      </c>
      <c r="E169" s="109">
        <v>1</v>
      </c>
      <c r="F169" s="107">
        <v>367488</v>
      </c>
      <c r="G169" s="107">
        <v>367488</v>
      </c>
      <c r="H169" s="120">
        <v>359640</v>
      </c>
      <c r="I169" s="107">
        <f t="shared" si="4"/>
        <v>359640</v>
      </c>
      <c r="J169" s="111">
        <v>1</v>
      </c>
      <c r="K169" s="111">
        <v>359640</v>
      </c>
      <c r="L169" s="113">
        <v>0</v>
      </c>
      <c r="M169" s="136">
        <v>0</v>
      </c>
      <c r="N169" s="139"/>
      <c r="O169" s="110">
        <f t="shared" si="5"/>
        <v>-7848</v>
      </c>
    </row>
    <row r="170" spans="1:19" ht="15.6" x14ac:dyDescent="0.25">
      <c r="A170" s="102">
        <v>151</v>
      </c>
      <c r="B170" s="108" t="s">
        <v>783</v>
      </c>
      <c r="C170" s="109" t="s">
        <v>668</v>
      </c>
      <c r="D170" s="109">
        <v>1</v>
      </c>
      <c r="E170" s="109">
        <v>1</v>
      </c>
      <c r="F170" s="107">
        <v>68904</v>
      </c>
      <c r="G170" s="107">
        <v>68904</v>
      </c>
      <c r="H170" s="119">
        <f>F170</f>
        <v>68904</v>
      </c>
      <c r="I170" s="107">
        <f t="shared" si="4"/>
        <v>68904</v>
      </c>
      <c r="J170" s="111">
        <v>0</v>
      </c>
      <c r="K170" s="111">
        <v>0</v>
      </c>
      <c r="L170" s="113">
        <v>0</v>
      </c>
      <c r="M170" s="113">
        <v>0</v>
      </c>
      <c r="N170" s="141"/>
      <c r="O170" s="110">
        <f t="shared" si="5"/>
        <v>0</v>
      </c>
      <c r="P170" s="124"/>
      <c r="Q170" s="124"/>
      <c r="R170" s="124"/>
      <c r="S170" s="115"/>
    </row>
    <row r="171" spans="1:19" ht="15.6" x14ac:dyDescent="0.25">
      <c r="A171" s="102">
        <v>152</v>
      </c>
      <c r="B171" s="108" t="s">
        <v>784</v>
      </c>
      <c r="C171" s="109" t="s">
        <v>668</v>
      </c>
      <c r="D171" s="109">
        <v>15</v>
      </c>
      <c r="E171" s="109">
        <v>20</v>
      </c>
      <c r="F171" s="107">
        <v>37256</v>
      </c>
      <c r="G171" s="107">
        <v>745120</v>
      </c>
      <c r="H171" s="120">
        <v>35526</v>
      </c>
      <c r="I171" s="107">
        <f t="shared" si="4"/>
        <v>532890</v>
      </c>
      <c r="J171" s="111">
        <v>0</v>
      </c>
      <c r="K171" s="111">
        <v>0</v>
      </c>
      <c r="L171" s="113">
        <v>0</v>
      </c>
      <c r="M171" s="113">
        <v>0</v>
      </c>
      <c r="N171" s="141"/>
      <c r="O171" s="110">
        <f t="shared" si="5"/>
        <v>-1730</v>
      </c>
      <c r="P171" s="124"/>
      <c r="Q171" s="124"/>
      <c r="R171" s="124"/>
      <c r="S171" s="115"/>
    </row>
    <row r="172" spans="1:19" x14ac:dyDescent="0.25">
      <c r="A172" s="102">
        <v>153</v>
      </c>
      <c r="B172" s="108" t="s">
        <v>785</v>
      </c>
      <c r="C172" s="109" t="s">
        <v>668</v>
      </c>
      <c r="D172" s="109">
        <v>10</v>
      </c>
      <c r="E172" s="109">
        <v>10</v>
      </c>
      <c r="F172" s="107">
        <v>38143</v>
      </c>
      <c r="G172" s="107">
        <v>381430</v>
      </c>
      <c r="H172" s="120">
        <v>36373</v>
      </c>
      <c r="I172" s="107">
        <f t="shared" si="4"/>
        <v>363730</v>
      </c>
      <c r="J172" s="111">
        <v>7</v>
      </c>
      <c r="K172" s="111">
        <v>243883.25</v>
      </c>
      <c r="L172" s="113">
        <v>7</v>
      </c>
      <c r="M172" s="113">
        <v>254617.75</v>
      </c>
      <c r="N172" s="140"/>
      <c r="O172" s="110">
        <f t="shared" si="5"/>
        <v>-1770</v>
      </c>
      <c r="P172" s="115"/>
      <c r="Q172" s="115"/>
      <c r="R172" s="115"/>
      <c r="S172" s="115"/>
    </row>
    <row r="173" spans="1:19" x14ac:dyDescent="0.25">
      <c r="A173" s="102">
        <v>154</v>
      </c>
      <c r="B173" s="108" t="s">
        <v>786</v>
      </c>
      <c r="C173" s="109" t="s">
        <v>668</v>
      </c>
      <c r="D173" s="109">
        <v>15</v>
      </c>
      <c r="E173" s="109">
        <v>15</v>
      </c>
      <c r="F173" s="107">
        <v>84269</v>
      </c>
      <c r="G173" s="107">
        <v>1264035</v>
      </c>
      <c r="H173" s="120">
        <v>80358</v>
      </c>
      <c r="I173" s="107">
        <f t="shared" si="4"/>
        <v>1205370</v>
      </c>
      <c r="J173" s="111">
        <v>6</v>
      </c>
      <c r="K173" s="111">
        <v>461605.33</v>
      </c>
      <c r="L173" s="113">
        <v>6</v>
      </c>
      <c r="M173" s="113">
        <v>482174.67</v>
      </c>
      <c r="N173" s="140"/>
      <c r="O173" s="110">
        <f t="shared" si="5"/>
        <v>-3911</v>
      </c>
      <c r="P173" s="115"/>
      <c r="Q173" s="115"/>
      <c r="R173" s="115"/>
      <c r="S173" s="115"/>
    </row>
    <row r="174" spans="1:19" x14ac:dyDescent="0.25">
      <c r="A174" s="102">
        <v>155</v>
      </c>
      <c r="B174" s="108" t="s">
        <v>787</v>
      </c>
      <c r="C174" s="109" t="s">
        <v>668</v>
      </c>
      <c r="D174" s="109">
        <v>2</v>
      </c>
      <c r="E174" s="109">
        <v>2</v>
      </c>
      <c r="F174" s="107">
        <v>189827</v>
      </c>
      <c r="G174" s="107">
        <v>379654</v>
      </c>
      <c r="H174" s="120">
        <v>161622</v>
      </c>
      <c r="I174" s="107">
        <f t="shared" si="4"/>
        <v>323244</v>
      </c>
      <c r="J174" s="111">
        <v>0</v>
      </c>
      <c r="K174" s="111">
        <v>0</v>
      </c>
      <c r="L174" s="113">
        <v>0</v>
      </c>
      <c r="M174" s="113">
        <v>0</v>
      </c>
      <c r="N174" s="139"/>
      <c r="O174" s="110">
        <f t="shared" si="5"/>
        <v>-28205</v>
      </c>
    </row>
    <row r="175" spans="1:19" x14ac:dyDescent="0.25">
      <c r="A175" s="102"/>
      <c r="B175" s="116" t="s">
        <v>696</v>
      </c>
      <c r="C175" s="109"/>
      <c r="D175" s="109"/>
      <c r="E175" s="109"/>
      <c r="F175" s="107"/>
      <c r="G175" s="117">
        <v>10961963</v>
      </c>
      <c r="H175" s="117"/>
      <c r="I175" s="117">
        <f>SUM(I152:I174)</f>
        <v>9980152</v>
      </c>
      <c r="J175" s="130"/>
      <c r="K175" s="130"/>
      <c r="L175" s="113"/>
      <c r="M175" s="113"/>
      <c r="N175" s="139"/>
      <c r="O175" s="110">
        <f t="shared" si="5"/>
        <v>0</v>
      </c>
    </row>
    <row r="176" spans="1:19" x14ac:dyDescent="0.25">
      <c r="A176" s="102"/>
      <c r="B176" s="116" t="s">
        <v>788</v>
      </c>
      <c r="C176" s="109"/>
      <c r="D176" s="109"/>
      <c r="E176" s="109"/>
      <c r="F176" s="107"/>
      <c r="G176" s="107"/>
      <c r="H176" s="107"/>
      <c r="I176" s="107">
        <f t="shared" si="4"/>
        <v>0</v>
      </c>
      <c r="J176" s="111"/>
      <c r="K176" s="111"/>
      <c r="L176" s="113"/>
      <c r="M176" s="113"/>
      <c r="N176" s="139"/>
      <c r="O176" s="110">
        <f t="shared" si="5"/>
        <v>0</v>
      </c>
    </row>
    <row r="177" spans="1:15" x14ac:dyDescent="0.25">
      <c r="A177" s="102">
        <v>156</v>
      </c>
      <c r="B177" s="108" t="s">
        <v>789</v>
      </c>
      <c r="C177" s="109" t="s">
        <v>692</v>
      </c>
      <c r="D177" s="109">
        <v>25</v>
      </c>
      <c r="E177" s="109">
        <v>30</v>
      </c>
      <c r="F177" s="107">
        <v>65963</v>
      </c>
      <c r="G177" s="107">
        <v>1978890</v>
      </c>
      <c r="H177" s="113">
        <v>66334</v>
      </c>
      <c r="I177" s="107">
        <f t="shared" si="4"/>
        <v>1658350</v>
      </c>
      <c r="J177" s="111">
        <v>0</v>
      </c>
      <c r="K177" s="111">
        <v>0</v>
      </c>
      <c r="L177" s="113">
        <v>0</v>
      </c>
      <c r="M177" s="113">
        <v>0</v>
      </c>
      <c r="N177" s="139"/>
      <c r="O177" s="110">
        <f t="shared" si="5"/>
        <v>371</v>
      </c>
    </row>
    <row r="178" spans="1:15" x14ac:dyDescent="0.25">
      <c r="A178" s="102">
        <v>157</v>
      </c>
      <c r="B178" s="108" t="s">
        <v>790</v>
      </c>
      <c r="C178" s="109" t="s">
        <v>692</v>
      </c>
      <c r="D178" s="109">
        <v>7</v>
      </c>
      <c r="E178" s="109">
        <v>8</v>
      </c>
      <c r="F178" s="107">
        <v>60194</v>
      </c>
      <c r="G178" s="107">
        <v>481552</v>
      </c>
      <c r="H178" s="118">
        <v>60194</v>
      </c>
      <c r="I178" s="107">
        <f t="shared" si="4"/>
        <v>421358</v>
      </c>
      <c r="J178" s="111">
        <v>0</v>
      </c>
      <c r="K178" s="111">
        <v>0</v>
      </c>
      <c r="L178" s="113">
        <v>0</v>
      </c>
      <c r="M178" s="113">
        <v>0</v>
      </c>
      <c r="N178" s="139"/>
      <c r="O178" s="110">
        <f t="shared" si="5"/>
        <v>0</v>
      </c>
    </row>
    <row r="179" spans="1:15" x14ac:dyDescent="0.25">
      <c r="A179" s="102">
        <v>158</v>
      </c>
      <c r="B179" s="108" t="s">
        <v>791</v>
      </c>
      <c r="C179" s="109" t="s">
        <v>692</v>
      </c>
      <c r="D179" s="109">
        <v>1</v>
      </c>
      <c r="E179" s="109">
        <v>1</v>
      </c>
      <c r="F179" s="107">
        <v>89950</v>
      </c>
      <c r="G179" s="107">
        <v>89950</v>
      </c>
      <c r="H179" s="113">
        <v>121848</v>
      </c>
      <c r="I179" s="107">
        <f t="shared" si="4"/>
        <v>121848</v>
      </c>
      <c r="J179" s="111"/>
      <c r="K179" s="111"/>
      <c r="L179" s="113"/>
      <c r="M179" s="113"/>
      <c r="N179" s="139" t="s">
        <v>986</v>
      </c>
      <c r="O179" s="110">
        <f t="shared" si="5"/>
        <v>31898</v>
      </c>
    </row>
    <row r="180" spans="1:15" x14ac:dyDescent="0.25">
      <c r="A180" s="102">
        <v>159</v>
      </c>
      <c r="B180" s="108" t="s">
        <v>792</v>
      </c>
      <c r="C180" s="109" t="s">
        <v>692</v>
      </c>
      <c r="D180" s="109">
        <v>1</v>
      </c>
      <c r="E180" s="109">
        <v>1</v>
      </c>
      <c r="F180" s="107">
        <v>68089</v>
      </c>
      <c r="G180" s="107">
        <v>68089</v>
      </c>
      <c r="H180" s="113">
        <v>65213</v>
      </c>
      <c r="I180" s="107">
        <f t="shared" si="4"/>
        <v>65213</v>
      </c>
      <c r="J180" s="111">
        <v>0</v>
      </c>
      <c r="K180" s="111">
        <v>0</v>
      </c>
      <c r="L180" s="113">
        <v>0</v>
      </c>
      <c r="M180" s="113">
        <v>0</v>
      </c>
      <c r="N180" s="139"/>
      <c r="O180" s="110">
        <f t="shared" si="5"/>
        <v>-2876</v>
      </c>
    </row>
    <row r="181" spans="1:15" x14ac:dyDescent="0.25">
      <c r="A181" s="102">
        <v>160</v>
      </c>
      <c r="B181" s="108" t="s">
        <v>793</v>
      </c>
      <c r="C181" s="109" t="s">
        <v>692</v>
      </c>
      <c r="D181" s="109">
        <v>1</v>
      </c>
      <c r="E181" s="109">
        <v>1</v>
      </c>
      <c r="F181" s="107">
        <v>109382</v>
      </c>
      <c r="G181" s="107">
        <v>109382</v>
      </c>
      <c r="H181" s="113">
        <v>104760</v>
      </c>
      <c r="I181" s="107">
        <f t="shared" si="4"/>
        <v>104760</v>
      </c>
      <c r="J181" s="111">
        <v>0</v>
      </c>
      <c r="K181" s="111">
        <v>0</v>
      </c>
      <c r="L181" s="113">
        <v>0</v>
      </c>
      <c r="M181" s="113">
        <v>0</v>
      </c>
      <c r="N181" s="139"/>
      <c r="O181" s="110">
        <f t="shared" si="5"/>
        <v>-4622</v>
      </c>
    </row>
    <row r="182" spans="1:15" x14ac:dyDescent="0.25">
      <c r="A182" s="102">
        <v>161</v>
      </c>
      <c r="B182" s="108" t="s">
        <v>794</v>
      </c>
      <c r="C182" s="109" t="s">
        <v>692</v>
      </c>
      <c r="D182" s="109">
        <v>2</v>
      </c>
      <c r="E182" s="109">
        <v>2</v>
      </c>
      <c r="F182" s="107">
        <v>60075</v>
      </c>
      <c r="G182" s="107">
        <v>120150</v>
      </c>
      <c r="H182" s="113">
        <v>72770</v>
      </c>
      <c r="I182" s="107">
        <f t="shared" si="4"/>
        <v>145540</v>
      </c>
      <c r="J182" s="111">
        <v>0</v>
      </c>
      <c r="K182" s="111">
        <v>0</v>
      </c>
      <c r="L182" s="113">
        <v>0</v>
      </c>
      <c r="M182" s="113">
        <v>0</v>
      </c>
      <c r="N182" s="139"/>
      <c r="O182" s="110">
        <f t="shared" si="5"/>
        <v>12695</v>
      </c>
    </row>
    <row r="183" spans="1:15" x14ac:dyDescent="0.25">
      <c r="A183" s="102">
        <v>162</v>
      </c>
      <c r="B183" s="108" t="s">
        <v>795</v>
      </c>
      <c r="C183" s="109" t="s">
        <v>692</v>
      </c>
      <c r="D183" s="109">
        <v>2</v>
      </c>
      <c r="E183" s="109">
        <v>2</v>
      </c>
      <c r="F183" s="107">
        <v>27000</v>
      </c>
      <c r="G183" s="107">
        <v>54000</v>
      </c>
      <c r="H183" s="113">
        <v>26849</v>
      </c>
      <c r="I183" s="107">
        <f t="shared" si="4"/>
        <v>53698</v>
      </c>
      <c r="J183" s="111">
        <v>0</v>
      </c>
      <c r="K183" s="111">
        <v>0</v>
      </c>
      <c r="L183" s="113">
        <v>0</v>
      </c>
      <c r="M183" s="113">
        <v>0</v>
      </c>
      <c r="N183" s="139"/>
      <c r="O183" s="110">
        <f t="shared" si="5"/>
        <v>-151</v>
      </c>
    </row>
    <row r="184" spans="1:15" x14ac:dyDescent="0.25">
      <c r="A184" s="102">
        <v>163</v>
      </c>
      <c r="B184" s="108" t="s">
        <v>796</v>
      </c>
      <c r="C184" s="109" t="s">
        <v>692</v>
      </c>
      <c r="D184" s="109">
        <v>1</v>
      </c>
      <c r="E184" s="109">
        <v>1</v>
      </c>
      <c r="F184" s="107">
        <v>26849</v>
      </c>
      <c r="G184" s="107">
        <v>26849</v>
      </c>
      <c r="H184" s="113">
        <v>0</v>
      </c>
      <c r="I184" s="107">
        <f t="shared" si="4"/>
        <v>0</v>
      </c>
      <c r="J184" s="111"/>
      <c r="K184" s="111"/>
      <c r="L184" s="113"/>
      <c r="M184" s="113"/>
      <c r="N184" s="139" t="s">
        <v>986</v>
      </c>
      <c r="O184" s="110">
        <f t="shared" si="5"/>
        <v>-26849</v>
      </c>
    </row>
    <row r="185" spans="1:15" x14ac:dyDescent="0.25">
      <c r="A185" s="102">
        <v>164</v>
      </c>
      <c r="B185" s="108" t="s">
        <v>797</v>
      </c>
      <c r="C185" s="109" t="s">
        <v>692</v>
      </c>
      <c r="D185" s="109">
        <v>5</v>
      </c>
      <c r="E185" s="109">
        <v>5</v>
      </c>
      <c r="F185" s="107">
        <v>10353</v>
      </c>
      <c r="G185" s="107">
        <v>51765</v>
      </c>
      <c r="H185" s="113">
        <v>12620</v>
      </c>
      <c r="I185" s="107">
        <f t="shared" si="4"/>
        <v>63100</v>
      </c>
      <c r="J185" s="111">
        <v>5</v>
      </c>
      <c r="K185" s="111">
        <v>49150</v>
      </c>
      <c r="L185" s="113">
        <v>0</v>
      </c>
      <c r="M185" s="113">
        <v>0</v>
      </c>
      <c r="N185" s="139"/>
      <c r="O185" s="110">
        <f t="shared" si="5"/>
        <v>2267</v>
      </c>
    </row>
    <row r="186" spans="1:15" x14ac:dyDescent="0.25">
      <c r="A186" s="102">
        <v>165</v>
      </c>
      <c r="B186" s="108" t="s">
        <v>798</v>
      </c>
      <c r="C186" s="109" t="s">
        <v>429</v>
      </c>
      <c r="D186" s="109">
        <v>1</v>
      </c>
      <c r="E186" s="109">
        <v>1</v>
      </c>
      <c r="F186" s="107">
        <v>89950</v>
      </c>
      <c r="G186" s="107">
        <v>89950</v>
      </c>
      <c r="H186" s="120">
        <v>89950</v>
      </c>
      <c r="I186" s="107">
        <f t="shared" si="4"/>
        <v>89950</v>
      </c>
      <c r="J186" s="111">
        <v>1</v>
      </c>
      <c r="K186" s="111">
        <v>89950</v>
      </c>
      <c r="L186" s="113">
        <v>0</v>
      </c>
      <c r="M186" s="113">
        <v>0</v>
      </c>
      <c r="N186" s="139"/>
      <c r="O186" s="110">
        <f t="shared" si="5"/>
        <v>0</v>
      </c>
    </row>
    <row r="187" spans="1:15" x14ac:dyDescent="0.25">
      <c r="A187" s="102"/>
      <c r="B187" s="116" t="s">
        <v>696</v>
      </c>
      <c r="C187" s="109"/>
      <c r="D187" s="109"/>
      <c r="E187" s="109"/>
      <c r="F187" s="107"/>
      <c r="G187" s="117">
        <f>SUM(G177:G186)</f>
        <v>3070577</v>
      </c>
      <c r="H187" s="117"/>
      <c r="I187" s="106">
        <f>SUM(I177:I186)</f>
        <v>2723817</v>
      </c>
      <c r="J187" s="130"/>
      <c r="K187" s="130"/>
      <c r="L187" s="113"/>
      <c r="M187" s="113"/>
      <c r="N187" s="139"/>
      <c r="O187" s="110">
        <f t="shared" si="5"/>
        <v>0</v>
      </c>
    </row>
    <row r="188" spans="1:15" x14ac:dyDescent="0.25">
      <c r="A188" s="102"/>
      <c r="B188" s="116" t="s">
        <v>799</v>
      </c>
      <c r="C188" s="109"/>
      <c r="D188" s="109"/>
      <c r="E188" s="109"/>
      <c r="F188" s="107"/>
      <c r="G188" s="107"/>
      <c r="H188" s="107"/>
      <c r="I188" s="107"/>
      <c r="J188" s="111"/>
      <c r="K188" s="111"/>
      <c r="L188" s="113"/>
      <c r="M188" s="113"/>
      <c r="N188" s="139"/>
      <c r="O188" s="110">
        <f t="shared" si="5"/>
        <v>0</v>
      </c>
    </row>
    <row r="189" spans="1:15" x14ac:dyDescent="0.25">
      <c r="A189" s="102">
        <v>167</v>
      </c>
      <c r="B189" s="108" t="s">
        <v>800</v>
      </c>
      <c r="C189" s="109" t="s">
        <v>801</v>
      </c>
      <c r="D189" s="109">
        <v>25</v>
      </c>
      <c r="E189" s="109">
        <v>30</v>
      </c>
      <c r="F189" s="107">
        <v>46388</v>
      </c>
      <c r="G189" s="107">
        <v>1391640</v>
      </c>
      <c r="H189" s="113">
        <v>48918</v>
      </c>
      <c r="I189" s="107">
        <f t="shared" si="4"/>
        <v>1222950</v>
      </c>
      <c r="J189" s="111">
        <v>20</v>
      </c>
      <c r="K189" s="111">
        <v>927760</v>
      </c>
      <c r="L189" s="113">
        <v>0</v>
      </c>
      <c r="M189" s="113">
        <v>0</v>
      </c>
      <c r="N189" s="139"/>
      <c r="O189" s="110">
        <f t="shared" si="5"/>
        <v>2530</v>
      </c>
    </row>
    <row r="190" spans="1:15" x14ac:dyDescent="0.25">
      <c r="A190" s="102">
        <v>168</v>
      </c>
      <c r="B190" s="108" t="s">
        <v>802</v>
      </c>
      <c r="C190" s="109" t="s">
        <v>474</v>
      </c>
      <c r="D190" s="109">
        <v>10</v>
      </c>
      <c r="E190" s="109">
        <v>20</v>
      </c>
      <c r="F190" s="107">
        <v>46388</v>
      </c>
      <c r="G190" s="107">
        <v>927760</v>
      </c>
      <c r="H190" s="113">
        <v>48918</v>
      </c>
      <c r="I190" s="107">
        <f t="shared" si="4"/>
        <v>489180</v>
      </c>
      <c r="J190" s="111">
        <v>0</v>
      </c>
      <c r="K190" s="111">
        <v>0</v>
      </c>
      <c r="L190" s="113">
        <v>0</v>
      </c>
      <c r="M190" s="113">
        <v>0</v>
      </c>
      <c r="N190" s="139"/>
      <c r="O190" s="110">
        <f t="shared" si="5"/>
        <v>2530</v>
      </c>
    </row>
    <row r="191" spans="1:15" ht="26.4" x14ac:dyDescent="0.25">
      <c r="A191" s="102">
        <v>169</v>
      </c>
      <c r="B191" s="108" t="s">
        <v>803</v>
      </c>
      <c r="C191" s="109" t="s">
        <v>429</v>
      </c>
      <c r="D191" s="109">
        <v>5</v>
      </c>
      <c r="E191" s="109">
        <v>5</v>
      </c>
      <c r="F191" s="107">
        <v>102475</v>
      </c>
      <c r="G191" s="107">
        <v>512375</v>
      </c>
      <c r="H191" s="119">
        <v>113861</v>
      </c>
      <c r="I191" s="107">
        <f t="shared" si="4"/>
        <v>569305</v>
      </c>
      <c r="J191" s="111">
        <v>0</v>
      </c>
      <c r="K191" s="111">
        <v>0</v>
      </c>
      <c r="L191" s="113">
        <v>0</v>
      </c>
      <c r="M191" s="113">
        <v>0</v>
      </c>
      <c r="N191" s="139"/>
      <c r="O191" s="110">
        <f t="shared" si="5"/>
        <v>11386</v>
      </c>
    </row>
    <row r="192" spans="1:15" x14ac:dyDescent="0.25">
      <c r="A192" s="102">
        <v>171</v>
      </c>
      <c r="B192" s="108" t="s">
        <v>804</v>
      </c>
      <c r="C192" s="109" t="s">
        <v>429</v>
      </c>
      <c r="D192" s="109">
        <v>2</v>
      </c>
      <c r="E192" s="109">
        <v>2</v>
      </c>
      <c r="F192" s="107">
        <v>39801</v>
      </c>
      <c r="G192" s="107">
        <v>79602</v>
      </c>
      <c r="H192" s="113">
        <v>31801</v>
      </c>
      <c r="I192" s="107">
        <f t="shared" si="4"/>
        <v>63602</v>
      </c>
      <c r="J192" s="111">
        <v>1</v>
      </c>
      <c r="K192" s="111">
        <v>31801</v>
      </c>
      <c r="L192" s="113">
        <v>0</v>
      </c>
      <c r="M192" s="113">
        <v>0</v>
      </c>
      <c r="N192" s="139"/>
      <c r="O192" s="110">
        <f t="shared" si="5"/>
        <v>-8000</v>
      </c>
    </row>
    <row r="193" spans="1:15" x14ac:dyDescent="0.25">
      <c r="A193" s="102">
        <v>172</v>
      </c>
      <c r="B193" s="108" t="s">
        <v>805</v>
      </c>
      <c r="C193" s="109" t="s">
        <v>740</v>
      </c>
      <c r="D193" s="109">
        <v>3</v>
      </c>
      <c r="E193" s="109">
        <v>3</v>
      </c>
      <c r="F193" s="107">
        <v>29222</v>
      </c>
      <c r="G193" s="107">
        <v>87666</v>
      </c>
      <c r="H193" s="113">
        <v>38676</v>
      </c>
      <c r="I193" s="107">
        <f t="shared" si="4"/>
        <v>116028</v>
      </c>
      <c r="J193" s="111">
        <v>0</v>
      </c>
      <c r="K193" s="111">
        <v>0</v>
      </c>
      <c r="L193" s="113">
        <v>1</v>
      </c>
      <c r="M193" s="113">
        <v>29222</v>
      </c>
      <c r="N193" s="139"/>
      <c r="O193" s="110">
        <f t="shared" si="5"/>
        <v>9454</v>
      </c>
    </row>
    <row r="194" spans="1:15" ht="26.4" x14ac:dyDescent="0.25">
      <c r="A194" s="102">
        <v>173</v>
      </c>
      <c r="B194" s="108" t="s">
        <v>806</v>
      </c>
      <c r="C194" s="109" t="s">
        <v>429</v>
      </c>
      <c r="D194" s="109">
        <v>1</v>
      </c>
      <c r="E194" s="109">
        <v>1</v>
      </c>
      <c r="F194" s="107">
        <v>60645</v>
      </c>
      <c r="G194" s="107">
        <v>60645</v>
      </c>
      <c r="H194" s="113">
        <v>60645</v>
      </c>
      <c r="I194" s="107">
        <f t="shared" si="4"/>
        <v>60645</v>
      </c>
      <c r="J194" s="111">
        <v>1</v>
      </c>
      <c r="K194" s="111">
        <v>102475</v>
      </c>
      <c r="L194" s="113">
        <v>0</v>
      </c>
      <c r="M194" s="113">
        <v>0</v>
      </c>
      <c r="N194" s="139"/>
      <c r="O194" s="110">
        <f t="shared" si="5"/>
        <v>0</v>
      </c>
    </row>
    <row r="195" spans="1:15" x14ac:dyDescent="0.25">
      <c r="A195" s="102"/>
      <c r="B195" s="116" t="s">
        <v>807</v>
      </c>
      <c r="C195" s="109"/>
      <c r="D195" s="109"/>
      <c r="E195" s="109"/>
      <c r="F195" s="107"/>
      <c r="G195" s="117">
        <f>SUM(G189:G194)</f>
        <v>3059688</v>
      </c>
      <c r="H195" s="117"/>
      <c r="I195" s="106">
        <f>SUM(I189:I194)</f>
        <v>2521710</v>
      </c>
      <c r="J195" s="130"/>
      <c r="K195" s="130"/>
      <c r="L195" s="113"/>
      <c r="M195" s="113"/>
      <c r="N195" s="139"/>
      <c r="O195" s="110">
        <f t="shared" si="5"/>
        <v>0</v>
      </c>
    </row>
    <row r="196" spans="1:15" x14ac:dyDescent="0.25">
      <c r="A196" s="102"/>
      <c r="B196" s="116" t="s">
        <v>808</v>
      </c>
      <c r="C196" s="109"/>
      <c r="D196" s="109"/>
      <c r="E196" s="109"/>
      <c r="F196" s="107"/>
      <c r="G196" s="107"/>
      <c r="H196" s="107"/>
      <c r="I196" s="107"/>
      <c r="J196" s="111"/>
      <c r="K196" s="111"/>
      <c r="L196" s="113"/>
      <c r="M196" s="113"/>
      <c r="N196" s="139"/>
      <c r="O196" s="110">
        <f t="shared" si="5"/>
        <v>0</v>
      </c>
    </row>
    <row r="197" spans="1:15" x14ac:dyDescent="0.25">
      <c r="A197" s="102">
        <v>174</v>
      </c>
      <c r="B197" s="108" t="s">
        <v>809</v>
      </c>
      <c r="C197" s="109" t="s">
        <v>810</v>
      </c>
      <c r="D197" s="109">
        <v>1</v>
      </c>
      <c r="E197" s="109">
        <v>1</v>
      </c>
      <c r="F197" s="107">
        <v>9990</v>
      </c>
      <c r="G197" s="107">
        <v>9009</v>
      </c>
      <c r="H197" s="121">
        <f>F197</f>
        <v>9990</v>
      </c>
      <c r="I197" s="107">
        <f t="shared" si="4"/>
        <v>9990</v>
      </c>
      <c r="J197" s="111">
        <v>11</v>
      </c>
      <c r="K197" s="111">
        <v>19804.95</v>
      </c>
      <c r="L197" s="113">
        <v>9</v>
      </c>
      <c r="M197" s="136">
        <v>16204.05</v>
      </c>
      <c r="N197" s="139"/>
      <c r="O197" s="110">
        <f t="shared" si="5"/>
        <v>0</v>
      </c>
    </row>
    <row r="198" spans="1:15" x14ac:dyDescent="0.25">
      <c r="A198" s="102">
        <v>175</v>
      </c>
      <c r="B198" s="108" t="s">
        <v>811</v>
      </c>
      <c r="C198" s="109" t="s">
        <v>810</v>
      </c>
      <c r="D198" s="109">
        <v>1</v>
      </c>
      <c r="E198" s="109">
        <v>2</v>
      </c>
      <c r="F198" s="107">
        <v>9990</v>
      </c>
      <c r="G198" s="107">
        <v>18018</v>
      </c>
      <c r="H198" s="121">
        <f>F198</f>
        <v>9990</v>
      </c>
      <c r="I198" s="107">
        <f t="shared" si="4"/>
        <v>9990</v>
      </c>
      <c r="J198" s="111">
        <v>10</v>
      </c>
      <c r="K198" s="111">
        <v>9009</v>
      </c>
      <c r="L198" s="113">
        <v>20</v>
      </c>
      <c r="M198" s="136">
        <v>18018</v>
      </c>
      <c r="N198" s="139"/>
      <c r="O198" s="110">
        <f t="shared" si="5"/>
        <v>0</v>
      </c>
    </row>
    <row r="199" spans="1:15" x14ac:dyDescent="0.25">
      <c r="A199" s="102">
        <v>176</v>
      </c>
      <c r="B199" s="108" t="s">
        <v>812</v>
      </c>
      <c r="C199" s="109" t="s">
        <v>813</v>
      </c>
      <c r="D199" s="109">
        <v>1</v>
      </c>
      <c r="E199" s="109">
        <v>1</v>
      </c>
      <c r="F199" s="107">
        <v>9285</v>
      </c>
      <c r="G199" s="107">
        <v>9285</v>
      </c>
      <c r="H199" s="121">
        <f>F199</f>
        <v>9285</v>
      </c>
      <c r="I199" s="107">
        <f t="shared" si="4"/>
        <v>9285</v>
      </c>
      <c r="J199" s="111"/>
      <c r="K199" s="111"/>
      <c r="L199" s="113"/>
      <c r="M199" s="136"/>
      <c r="N199" s="139" t="s">
        <v>986</v>
      </c>
      <c r="O199" s="110">
        <f t="shared" si="5"/>
        <v>0</v>
      </c>
    </row>
    <row r="200" spans="1:15" x14ac:dyDescent="0.25">
      <c r="A200" s="102">
        <v>177</v>
      </c>
      <c r="B200" s="108" t="s">
        <v>988</v>
      </c>
      <c r="C200" s="109" t="s">
        <v>429</v>
      </c>
      <c r="D200" s="109">
        <v>2</v>
      </c>
      <c r="E200" s="109">
        <v>2</v>
      </c>
      <c r="F200" s="107">
        <v>19070</v>
      </c>
      <c r="G200" s="107">
        <v>35592</v>
      </c>
      <c r="H200" s="121">
        <v>17000</v>
      </c>
      <c r="I200" s="107">
        <f t="shared" si="4"/>
        <v>34000</v>
      </c>
      <c r="J200" s="111"/>
      <c r="K200" s="111"/>
      <c r="L200" s="113"/>
      <c r="M200" s="136"/>
      <c r="N200" s="139" t="s">
        <v>986</v>
      </c>
      <c r="O200" s="110">
        <f t="shared" si="5"/>
        <v>-2070</v>
      </c>
    </row>
    <row r="201" spans="1:15" x14ac:dyDescent="0.25">
      <c r="A201" s="102">
        <v>178</v>
      </c>
      <c r="B201" s="108" t="s">
        <v>814</v>
      </c>
      <c r="C201" s="109" t="s">
        <v>813</v>
      </c>
      <c r="D201" s="109">
        <v>4</v>
      </c>
      <c r="E201" s="109">
        <v>4</v>
      </c>
      <c r="F201" s="107">
        <v>9285</v>
      </c>
      <c r="G201" s="107">
        <v>34924</v>
      </c>
      <c r="H201" s="121">
        <f>F201</f>
        <v>9285</v>
      </c>
      <c r="I201" s="107">
        <f t="shared" ref="I201:I264" si="7">H201*D201</f>
        <v>37140</v>
      </c>
      <c r="J201" s="111">
        <v>0</v>
      </c>
      <c r="K201" s="111">
        <v>0</v>
      </c>
      <c r="L201" s="113">
        <v>0</v>
      </c>
      <c r="M201" s="136">
        <v>0</v>
      </c>
      <c r="N201" s="139"/>
      <c r="O201" s="110">
        <f t="shared" ref="O201:O264" si="8">H201-F201</f>
        <v>0</v>
      </c>
    </row>
    <row r="202" spans="1:15" x14ac:dyDescent="0.25">
      <c r="A202" s="102">
        <v>179</v>
      </c>
      <c r="B202" s="108" t="s">
        <v>815</v>
      </c>
      <c r="C202" s="109" t="s">
        <v>816</v>
      </c>
      <c r="D202" s="109">
        <v>1</v>
      </c>
      <c r="E202" s="109">
        <v>1</v>
      </c>
      <c r="F202" s="107">
        <v>21065</v>
      </c>
      <c r="G202" s="107">
        <v>21065</v>
      </c>
      <c r="H202" s="120">
        <f>F202</f>
        <v>21065</v>
      </c>
      <c r="I202" s="107">
        <f t="shared" si="7"/>
        <v>21065</v>
      </c>
      <c r="J202" s="111">
        <v>13</v>
      </c>
      <c r="K202" s="111">
        <v>21121</v>
      </c>
      <c r="L202" s="113">
        <v>17</v>
      </c>
      <c r="M202" s="136">
        <v>21472.7</v>
      </c>
      <c r="N202" s="139"/>
      <c r="O202" s="110">
        <f t="shared" si="8"/>
        <v>0</v>
      </c>
    </row>
    <row r="203" spans="1:15" x14ac:dyDescent="0.25">
      <c r="A203" s="102"/>
      <c r="B203" s="116" t="s">
        <v>807</v>
      </c>
      <c r="C203" s="109"/>
      <c r="D203" s="109"/>
      <c r="E203" s="109"/>
      <c r="F203" s="107"/>
      <c r="G203" s="117">
        <v>125268</v>
      </c>
      <c r="H203" s="117"/>
      <c r="I203" s="106">
        <f>SUM(I197:I202)</f>
        <v>121470</v>
      </c>
      <c r="J203" s="130"/>
      <c r="K203" s="130"/>
      <c r="L203" s="113"/>
      <c r="M203" s="136"/>
      <c r="N203" s="139"/>
      <c r="O203" s="110">
        <f t="shared" si="8"/>
        <v>0</v>
      </c>
    </row>
    <row r="204" spans="1:15" x14ac:dyDescent="0.25">
      <c r="A204" s="102"/>
      <c r="B204" s="116" t="s">
        <v>817</v>
      </c>
      <c r="C204" s="109"/>
      <c r="D204" s="109"/>
      <c r="E204" s="109"/>
      <c r="F204" s="107"/>
      <c r="G204" s="107"/>
      <c r="H204" s="107"/>
      <c r="I204" s="107">
        <f t="shared" si="7"/>
        <v>0</v>
      </c>
      <c r="J204" s="111"/>
      <c r="K204" s="111"/>
      <c r="L204" s="113"/>
      <c r="M204" s="136"/>
      <c r="N204" s="139"/>
      <c r="O204" s="110">
        <f t="shared" si="8"/>
        <v>0</v>
      </c>
    </row>
    <row r="205" spans="1:15" ht="26.4" x14ac:dyDescent="0.25">
      <c r="A205" s="102">
        <v>180</v>
      </c>
      <c r="B205" s="108" t="s">
        <v>818</v>
      </c>
      <c r="C205" s="109" t="s">
        <v>692</v>
      </c>
      <c r="D205" s="109">
        <v>4</v>
      </c>
      <c r="E205" s="109">
        <v>8</v>
      </c>
      <c r="F205" s="107">
        <v>43431</v>
      </c>
      <c r="G205" s="107">
        <v>347448</v>
      </c>
      <c r="H205" s="120">
        <v>40590</v>
      </c>
      <c r="I205" s="107">
        <f t="shared" si="7"/>
        <v>162360</v>
      </c>
      <c r="J205" s="111">
        <v>14</v>
      </c>
      <c r="K205" s="111">
        <v>528506.25</v>
      </c>
      <c r="L205" s="113">
        <v>4</v>
      </c>
      <c r="M205" s="136">
        <v>157713.75</v>
      </c>
      <c r="N205" s="139"/>
      <c r="O205" s="110">
        <f t="shared" si="8"/>
        <v>-2841</v>
      </c>
    </row>
    <row r="206" spans="1:15" x14ac:dyDescent="0.25">
      <c r="A206" s="102">
        <v>181</v>
      </c>
      <c r="B206" s="108" t="s">
        <v>819</v>
      </c>
      <c r="C206" s="109" t="s">
        <v>692</v>
      </c>
      <c r="D206" s="109">
        <v>10</v>
      </c>
      <c r="E206" s="109">
        <v>10</v>
      </c>
      <c r="F206" s="107">
        <v>22245</v>
      </c>
      <c r="G206" s="107">
        <v>222450</v>
      </c>
      <c r="H206" s="120">
        <v>20790</v>
      </c>
      <c r="I206" s="107">
        <f t="shared" si="7"/>
        <v>207900</v>
      </c>
      <c r="J206" s="111">
        <v>20</v>
      </c>
      <c r="K206" s="111">
        <v>396750</v>
      </c>
      <c r="L206" s="113">
        <v>0</v>
      </c>
      <c r="M206" s="136">
        <v>0</v>
      </c>
      <c r="N206" s="139"/>
      <c r="O206" s="110">
        <f t="shared" si="8"/>
        <v>-1455</v>
      </c>
    </row>
    <row r="207" spans="1:15" x14ac:dyDescent="0.25">
      <c r="A207" s="102">
        <v>182</v>
      </c>
      <c r="B207" s="108" t="s">
        <v>820</v>
      </c>
      <c r="C207" s="109" t="s">
        <v>692</v>
      </c>
      <c r="D207" s="109">
        <v>5</v>
      </c>
      <c r="E207" s="109">
        <v>5</v>
      </c>
      <c r="F207" s="107">
        <v>65800</v>
      </c>
      <c r="G207" s="107">
        <f>F207*E207</f>
        <v>329000</v>
      </c>
      <c r="H207" s="107">
        <f>F207</f>
        <v>65800</v>
      </c>
      <c r="I207" s="107">
        <f t="shared" si="7"/>
        <v>329000</v>
      </c>
      <c r="J207" s="111"/>
      <c r="K207" s="111"/>
      <c r="L207" s="113"/>
      <c r="M207" s="136"/>
      <c r="N207" s="139" t="s">
        <v>986</v>
      </c>
      <c r="O207" s="110">
        <f t="shared" si="8"/>
        <v>0</v>
      </c>
    </row>
    <row r="208" spans="1:15" x14ac:dyDescent="0.25">
      <c r="A208" s="102">
        <v>183</v>
      </c>
      <c r="B208" s="108" t="s">
        <v>821</v>
      </c>
      <c r="C208" s="109" t="s">
        <v>692</v>
      </c>
      <c r="D208" s="109">
        <v>1</v>
      </c>
      <c r="E208" s="109">
        <v>1</v>
      </c>
      <c r="F208" s="107">
        <v>15890</v>
      </c>
      <c r="G208" s="107">
        <v>15890</v>
      </c>
      <c r="H208" s="120">
        <v>14850</v>
      </c>
      <c r="I208" s="107">
        <f t="shared" si="7"/>
        <v>14850</v>
      </c>
      <c r="J208" s="111">
        <v>3</v>
      </c>
      <c r="K208" s="111">
        <v>42427.45</v>
      </c>
      <c r="L208" s="113">
        <v>3</v>
      </c>
      <c r="M208" s="136">
        <v>38242.33</v>
      </c>
      <c r="N208" s="139"/>
      <c r="O208" s="110">
        <f t="shared" si="8"/>
        <v>-1040</v>
      </c>
    </row>
    <row r="209" spans="1:15" x14ac:dyDescent="0.25">
      <c r="A209" s="102">
        <v>184</v>
      </c>
      <c r="B209" s="108" t="s">
        <v>822</v>
      </c>
      <c r="C209" s="109" t="s">
        <v>692</v>
      </c>
      <c r="D209" s="109">
        <v>16</v>
      </c>
      <c r="E209" s="109">
        <v>16</v>
      </c>
      <c r="F209" s="107">
        <v>37076</v>
      </c>
      <c r="G209" s="107">
        <v>593216</v>
      </c>
      <c r="H209" s="120">
        <v>34650</v>
      </c>
      <c r="I209" s="107">
        <f t="shared" si="7"/>
        <v>554400</v>
      </c>
      <c r="J209" s="111">
        <v>18</v>
      </c>
      <c r="K209" s="111">
        <v>555620</v>
      </c>
      <c r="L209" s="113">
        <v>0</v>
      </c>
      <c r="M209" s="136">
        <v>0</v>
      </c>
      <c r="N209" s="139"/>
      <c r="O209" s="110">
        <f t="shared" si="8"/>
        <v>-2426</v>
      </c>
    </row>
    <row r="210" spans="1:15" x14ac:dyDescent="0.25">
      <c r="A210" s="102">
        <v>185</v>
      </c>
      <c r="B210" s="108" t="s">
        <v>823</v>
      </c>
      <c r="C210" s="109" t="s">
        <v>692</v>
      </c>
      <c r="D210" s="109">
        <v>7</v>
      </c>
      <c r="E210" s="109">
        <v>7</v>
      </c>
      <c r="F210" s="107">
        <v>30720</v>
      </c>
      <c r="G210" s="107">
        <v>215040</v>
      </c>
      <c r="H210" s="120">
        <v>28710</v>
      </c>
      <c r="I210" s="107">
        <f t="shared" si="7"/>
        <v>200970</v>
      </c>
      <c r="J210" s="111">
        <v>14</v>
      </c>
      <c r="K210" s="111">
        <v>327640.8</v>
      </c>
      <c r="L210" s="113">
        <v>1</v>
      </c>
      <c r="M210" s="136">
        <v>28700</v>
      </c>
      <c r="N210" s="139"/>
      <c r="O210" s="110">
        <f t="shared" si="8"/>
        <v>-2010</v>
      </c>
    </row>
    <row r="211" spans="1:15" x14ac:dyDescent="0.25">
      <c r="A211" s="102">
        <v>186</v>
      </c>
      <c r="B211" s="108" t="s">
        <v>824</v>
      </c>
      <c r="C211" s="109" t="s">
        <v>825</v>
      </c>
      <c r="D211" s="109">
        <v>1</v>
      </c>
      <c r="E211" s="109">
        <v>1</v>
      </c>
      <c r="F211" s="107">
        <v>63558</v>
      </c>
      <c r="G211" s="107">
        <v>63558</v>
      </c>
      <c r="H211" s="120">
        <v>59400</v>
      </c>
      <c r="I211" s="107">
        <f t="shared" si="7"/>
        <v>59400</v>
      </c>
      <c r="J211" s="111">
        <v>2</v>
      </c>
      <c r="K211" s="111">
        <v>95840</v>
      </c>
      <c r="L211" s="113">
        <v>0</v>
      </c>
      <c r="M211" s="136">
        <v>0</v>
      </c>
      <c r="N211" s="139"/>
      <c r="O211" s="110">
        <f t="shared" si="8"/>
        <v>-4158</v>
      </c>
    </row>
    <row r="212" spans="1:15" x14ac:dyDescent="0.25">
      <c r="A212" s="102">
        <v>187</v>
      </c>
      <c r="B212" s="108" t="s">
        <v>826</v>
      </c>
      <c r="C212" s="109" t="s">
        <v>692</v>
      </c>
      <c r="D212" s="109">
        <v>10</v>
      </c>
      <c r="E212" s="109">
        <v>10</v>
      </c>
      <c r="F212" s="107">
        <v>41313</v>
      </c>
      <c r="G212" s="107">
        <v>413130</v>
      </c>
      <c r="H212" s="120">
        <v>38610</v>
      </c>
      <c r="I212" s="107">
        <f t="shared" si="7"/>
        <v>386100</v>
      </c>
      <c r="J212" s="111">
        <v>15</v>
      </c>
      <c r="K212" s="111">
        <v>512112.27</v>
      </c>
      <c r="L212" s="113">
        <v>0</v>
      </c>
      <c r="M212" s="136">
        <v>0</v>
      </c>
      <c r="N212" s="139"/>
      <c r="O212" s="110">
        <f t="shared" si="8"/>
        <v>-2703</v>
      </c>
    </row>
    <row r="213" spans="1:15" x14ac:dyDescent="0.25">
      <c r="A213" s="102">
        <v>188</v>
      </c>
      <c r="B213" s="108" t="s">
        <v>827</v>
      </c>
      <c r="C213" s="109" t="s">
        <v>692</v>
      </c>
      <c r="D213" s="109">
        <v>10</v>
      </c>
      <c r="E213" s="109">
        <v>10</v>
      </c>
      <c r="F213" s="107">
        <v>60380</v>
      </c>
      <c r="G213" s="107">
        <v>603800</v>
      </c>
      <c r="H213" s="120">
        <v>56430</v>
      </c>
      <c r="I213" s="107">
        <f t="shared" si="7"/>
        <v>564300</v>
      </c>
      <c r="J213" s="111">
        <v>15</v>
      </c>
      <c r="K213" s="111">
        <v>786279.61</v>
      </c>
      <c r="L213" s="113">
        <v>0</v>
      </c>
      <c r="M213" s="136">
        <v>0</v>
      </c>
      <c r="N213" s="139"/>
      <c r="O213" s="110">
        <f t="shared" si="8"/>
        <v>-3950</v>
      </c>
    </row>
    <row r="214" spans="1:15" x14ac:dyDescent="0.25">
      <c r="A214" s="102">
        <v>189</v>
      </c>
      <c r="B214" s="108" t="s">
        <v>828</v>
      </c>
      <c r="C214" s="109" t="s">
        <v>692</v>
      </c>
      <c r="D214" s="109">
        <v>3</v>
      </c>
      <c r="E214" s="109">
        <v>3</v>
      </c>
      <c r="F214" s="107">
        <v>55084</v>
      </c>
      <c r="G214" s="107">
        <v>165252</v>
      </c>
      <c r="H214" s="120">
        <v>51480</v>
      </c>
      <c r="I214" s="107">
        <f t="shared" si="7"/>
        <v>154440</v>
      </c>
      <c r="J214" s="111">
        <v>6</v>
      </c>
      <c r="K214" s="111">
        <v>242441.33</v>
      </c>
      <c r="L214" s="113">
        <v>0</v>
      </c>
      <c r="M214" s="136">
        <v>0</v>
      </c>
      <c r="N214" s="139"/>
      <c r="O214" s="110">
        <f t="shared" si="8"/>
        <v>-3604</v>
      </c>
    </row>
    <row r="215" spans="1:15" x14ac:dyDescent="0.25">
      <c r="A215" s="102">
        <v>190</v>
      </c>
      <c r="B215" s="108" t="s">
        <v>829</v>
      </c>
      <c r="C215" s="109" t="s">
        <v>692</v>
      </c>
      <c r="D215" s="109">
        <v>3</v>
      </c>
      <c r="E215" s="109">
        <v>3</v>
      </c>
      <c r="F215" s="107">
        <v>25423</v>
      </c>
      <c r="G215" s="107">
        <v>76269</v>
      </c>
      <c r="H215" s="120">
        <v>89100</v>
      </c>
      <c r="I215" s="107">
        <f t="shared" si="7"/>
        <v>267300</v>
      </c>
      <c r="J215" s="111">
        <v>5</v>
      </c>
      <c r="K215" s="111">
        <v>363025.6</v>
      </c>
      <c r="L215" s="113">
        <v>0</v>
      </c>
      <c r="M215" s="136">
        <v>0</v>
      </c>
      <c r="N215" s="139"/>
      <c r="O215" s="110">
        <f t="shared" si="8"/>
        <v>63677</v>
      </c>
    </row>
    <row r="216" spans="1:15" x14ac:dyDescent="0.25">
      <c r="A216" s="102">
        <v>191</v>
      </c>
      <c r="B216" s="108" t="s">
        <v>830</v>
      </c>
      <c r="C216" s="109" t="s">
        <v>692</v>
      </c>
      <c r="D216" s="109">
        <v>1</v>
      </c>
      <c r="E216" s="109">
        <v>1</v>
      </c>
      <c r="F216" s="107">
        <v>57202</v>
      </c>
      <c r="G216" s="107">
        <v>57202</v>
      </c>
      <c r="H216" s="113">
        <f>F216</f>
        <v>57202</v>
      </c>
      <c r="I216" s="107">
        <f t="shared" si="7"/>
        <v>57202</v>
      </c>
      <c r="J216" s="111">
        <v>0</v>
      </c>
      <c r="K216" s="111">
        <v>0</v>
      </c>
      <c r="L216" s="113">
        <v>1</v>
      </c>
      <c r="M216" s="136">
        <v>43740</v>
      </c>
      <c r="N216" s="139"/>
      <c r="O216" s="110">
        <f t="shared" si="8"/>
        <v>0</v>
      </c>
    </row>
    <row r="217" spans="1:15" x14ac:dyDescent="0.25">
      <c r="A217" s="102">
        <v>192</v>
      </c>
      <c r="B217" s="108" t="s">
        <v>831</v>
      </c>
      <c r="C217" s="109" t="s">
        <v>692</v>
      </c>
      <c r="D217" s="109">
        <v>25</v>
      </c>
      <c r="E217" s="109">
        <v>25</v>
      </c>
      <c r="F217" s="107">
        <v>31779</v>
      </c>
      <c r="G217" s="107">
        <v>794475</v>
      </c>
      <c r="H217" s="120">
        <v>29700</v>
      </c>
      <c r="I217" s="107">
        <f t="shared" si="7"/>
        <v>742500</v>
      </c>
      <c r="J217" s="111">
        <v>50</v>
      </c>
      <c r="K217" s="111">
        <v>1441797.99</v>
      </c>
      <c r="L217" s="113">
        <v>0</v>
      </c>
      <c r="M217" s="136">
        <v>0</v>
      </c>
      <c r="N217" s="139"/>
      <c r="O217" s="110">
        <f t="shared" si="8"/>
        <v>-2079</v>
      </c>
    </row>
    <row r="218" spans="1:15" x14ac:dyDescent="0.25">
      <c r="A218" s="102">
        <v>193</v>
      </c>
      <c r="B218" s="108" t="s">
        <v>832</v>
      </c>
      <c r="C218" s="109" t="s">
        <v>692</v>
      </c>
      <c r="D218" s="109">
        <v>4</v>
      </c>
      <c r="E218" s="109">
        <v>4</v>
      </c>
      <c r="F218" s="107">
        <v>79448</v>
      </c>
      <c r="G218" s="107">
        <v>317792</v>
      </c>
      <c r="H218" s="120">
        <v>74250</v>
      </c>
      <c r="I218" s="107">
        <f t="shared" si="7"/>
        <v>297000</v>
      </c>
      <c r="J218" s="111">
        <v>4</v>
      </c>
      <c r="K218" s="111">
        <v>289140</v>
      </c>
      <c r="L218" s="113">
        <v>0</v>
      </c>
      <c r="M218" s="136">
        <v>0</v>
      </c>
      <c r="N218" s="139"/>
      <c r="O218" s="110">
        <f t="shared" si="8"/>
        <v>-5198</v>
      </c>
    </row>
    <row r="219" spans="1:15" x14ac:dyDescent="0.25">
      <c r="A219" s="102">
        <v>194</v>
      </c>
      <c r="B219" s="108" t="s">
        <v>833</v>
      </c>
      <c r="C219" s="109" t="s">
        <v>834</v>
      </c>
      <c r="D219" s="109">
        <v>2</v>
      </c>
      <c r="E219" s="109">
        <v>2</v>
      </c>
      <c r="F219" s="107">
        <v>25423</v>
      </c>
      <c r="G219" s="107">
        <v>50846</v>
      </c>
      <c r="H219" s="120">
        <v>23760</v>
      </c>
      <c r="I219" s="107">
        <f t="shared" si="7"/>
        <v>47520</v>
      </c>
      <c r="J219" s="111">
        <v>4</v>
      </c>
      <c r="K219" s="111">
        <v>83506.67</v>
      </c>
      <c r="L219" s="113">
        <v>1</v>
      </c>
      <c r="M219" s="136">
        <v>22313.33</v>
      </c>
      <c r="N219" s="139"/>
      <c r="O219" s="110">
        <f t="shared" si="8"/>
        <v>-1663</v>
      </c>
    </row>
    <row r="220" spans="1:15" x14ac:dyDescent="0.25">
      <c r="A220" s="102">
        <v>195</v>
      </c>
      <c r="B220" s="108" t="s">
        <v>835</v>
      </c>
      <c r="C220" s="109" t="s">
        <v>692</v>
      </c>
      <c r="D220" s="109">
        <v>1</v>
      </c>
      <c r="E220" s="109">
        <v>10</v>
      </c>
      <c r="F220" s="107">
        <v>201267</v>
      </c>
      <c r="G220" s="107">
        <v>2012670</v>
      </c>
      <c r="H220" s="120">
        <v>188100</v>
      </c>
      <c r="I220" s="107">
        <f t="shared" si="7"/>
        <v>188100</v>
      </c>
      <c r="J220" s="111">
        <v>11</v>
      </c>
      <c r="K220" s="111">
        <v>1871080.8</v>
      </c>
      <c r="L220" s="113">
        <v>6</v>
      </c>
      <c r="M220" s="136">
        <v>1128540</v>
      </c>
      <c r="N220" s="139"/>
      <c r="O220" s="110">
        <f t="shared" si="8"/>
        <v>-13167</v>
      </c>
    </row>
    <row r="221" spans="1:15" x14ac:dyDescent="0.25">
      <c r="A221" s="102">
        <v>196</v>
      </c>
      <c r="B221" s="108" t="s">
        <v>836</v>
      </c>
      <c r="C221" s="109" t="s">
        <v>692</v>
      </c>
      <c r="D221" s="109">
        <v>1</v>
      </c>
      <c r="E221" s="109">
        <v>5</v>
      </c>
      <c r="F221" s="107">
        <v>182200</v>
      </c>
      <c r="G221" s="107">
        <v>911000</v>
      </c>
      <c r="H221" s="120">
        <v>170280</v>
      </c>
      <c r="I221" s="107">
        <f t="shared" si="7"/>
        <v>170280</v>
      </c>
      <c r="J221" s="111">
        <v>7</v>
      </c>
      <c r="K221" s="111">
        <v>1030472.73</v>
      </c>
      <c r="L221" s="113">
        <v>14</v>
      </c>
      <c r="M221" s="136">
        <v>2131407.27</v>
      </c>
      <c r="N221" s="139"/>
      <c r="O221" s="110">
        <f t="shared" si="8"/>
        <v>-11920</v>
      </c>
    </row>
    <row r="222" spans="1:15" x14ac:dyDescent="0.25">
      <c r="A222" s="102">
        <v>197</v>
      </c>
      <c r="B222" s="108" t="s">
        <v>837</v>
      </c>
      <c r="C222" s="109" t="s">
        <v>631</v>
      </c>
      <c r="D222" s="109">
        <v>2</v>
      </c>
      <c r="E222" s="109">
        <v>2</v>
      </c>
      <c r="F222" s="107">
        <v>68983</v>
      </c>
      <c r="G222" s="107">
        <v>137966</v>
      </c>
      <c r="H222" s="107">
        <v>66645</v>
      </c>
      <c r="I222" s="107">
        <f t="shared" si="7"/>
        <v>133290</v>
      </c>
      <c r="J222" s="111"/>
      <c r="K222" s="111"/>
      <c r="L222" s="113"/>
      <c r="M222" s="136"/>
      <c r="N222" s="139" t="s">
        <v>986</v>
      </c>
      <c r="O222" s="110">
        <f t="shared" si="8"/>
        <v>-2338</v>
      </c>
    </row>
    <row r="223" spans="1:15" x14ac:dyDescent="0.25">
      <c r="A223" s="102">
        <v>198</v>
      </c>
      <c r="B223" s="108" t="s">
        <v>838</v>
      </c>
      <c r="C223" s="109" t="s">
        <v>631</v>
      </c>
      <c r="D223" s="109">
        <v>1</v>
      </c>
      <c r="E223" s="109">
        <v>1</v>
      </c>
      <c r="F223" s="107">
        <v>19881</v>
      </c>
      <c r="G223" s="107">
        <v>19881</v>
      </c>
      <c r="H223" s="120">
        <v>23977</v>
      </c>
      <c r="I223" s="107">
        <f t="shared" si="7"/>
        <v>23977</v>
      </c>
      <c r="J223" s="111"/>
      <c r="K223" s="111"/>
      <c r="L223" s="137"/>
      <c r="M223" s="136"/>
      <c r="N223" s="139" t="s">
        <v>986</v>
      </c>
      <c r="O223" s="110">
        <f t="shared" si="8"/>
        <v>4096</v>
      </c>
    </row>
    <row r="224" spans="1:15" x14ac:dyDescent="0.25">
      <c r="A224" s="102">
        <v>199</v>
      </c>
      <c r="B224" s="108" t="s">
        <v>839</v>
      </c>
      <c r="C224" s="109" t="s">
        <v>631</v>
      </c>
      <c r="D224" s="109">
        <v>1</v>
      </c>
      <c r="E224" s="109">
        <v>1</v>
      </c>
      <c r="F224" s="107">
        <v>31576</v>
      </c>
      <c r="G224" s="107">
        <v>31576</v>
      </c>
      <c r="H224" s="120">
        <v>37968</v>
      </c>
      <c r="I224" s="107">
        <f t="shared" si="7"/>
        <v>37968</v>
      </c>
      <c r="J224" s="111"/>
      <c r="K224" s="111"/>
      <c r="L224" s="137"/>
      <c r="M224" s="136"/>
      <c r="N224" s="139" t="s">
        <v>986</v>
      </c>
      <c r="O224" s="110">
        <f t="shared" si="8"/>
        <v>6392</v>
      </c>
    </row>
    <row r="225" spans="1:15" x14ac:dyDescent="0.25">
      <c r="A225" s="102">
        <v>200</v>
      </c>
      <c r="B225" s="108" t="s">
        <v>840</v>
      </c>
      <c r="C225" s="109" t="s">
        <v>631</v>
      </c>
      <c r="D225" s="109">
        <v>1</v>
      </c>
      <c r="E225" s="109">
        <v>1</v>
      </c>
      <c r="F225" s="107">
        <v>17548</v>
      </c>
      <c r="G225" s="107">
        <v>17548</v>
      </c>
      <c r="H225" s="120">
        <v>20904</v>
      </c>
      <c r="I225" s="107">
        <f t="shared" si="7"/>
        <v>20904</v>
      </c>
      <c r="J225" s="111"/>
      <c r="K225" s="111"/>
      <c r="L225" s="137"/>
      <c r="M225" s="136"/>
      <c r="N225" s="139" t="s">
        <v>986</v>
      </c>
      <c r="O225" s="110">
        <f t="shared" si="8"/>
        <v>3356</v>
      </c>
    </row>
    <row r="226" spans="1:15" x14ac:dyDescent="0.25">
      <c r="A226" s="102">
        <v>201</v>
      </c>
      <c r="B226" s="108" t="s">
        <v>841</v>
      </c>
      <c r="C226" s="109" t="s">
        <v>631</v>
      </c>
      <c r="D226" s="109">
        <v>1</v>
      </c>
      <c r="E226" s="109">
        <v>1</v>
      </c>
      <c r="F226" s="107">
        <v>33908</v>
      </c>
      <c r="G226" s="107">
        <v>33908</v>
      </c>
      <c r="H226" s="120">
        <v>34906.519999999997</v>
      </c>
      <c r="I226" s="107">
        <f t="shared" si="7"/>
        <v>34906.519999999997</v>
      </c>
      <c r="J226" s="111"/>
      <c r="K226" s="111"/>
      <c r="L226" s="137"/>
      <c r="M226" s="136"/>
      <c r="N226" s="139" t="s">
        <v>986</v>
      </c>
      <c r="O226" s="110">
        <f t="shared" si="8"/>
        <v>998.5199999999968</v>
      </c>
    </row>
    <row r="227" spans="1:15" x14ac:dyDescent="0.25">
      <c r="A227" s="102">
        <v>202</v>
      </c>
      <c r="B227" s="108" t="s">
        <v>842</v>
      </c>
      <c r="C227" s="109" t="s">
        <v>631</v>
      </c>
      <c r="D227" s="109">
        <v>1</v>
      </c>
      <c r="E227" s="109">
        <v>1</v>
      </c>
      <c r="F227" s="107">
        <v>141476</v>
      </c>
      <c r="G227" s="107">
        <v>141476</v>
      </c>
      <c r="H227" s="120">
        <v>144987.04999999999</v>
      </c>
      <c r="I227" s="107">
        <f t="shared" si="7"/>
        <v>144987.04999999999</v>
      </c>
      <c r="J227" s="111"/>
      <c r="K227" s="111"/>
      <c r="L227" s="137"/>
      <c r="M227" s="136"/>
      <c r="N227" s="139" t="s">
        <v>986</v>
      </c>
      <c r="O227" s="110">
        <f t="shared" si="8"/>
        <v>3511.0499999999884</v>
      </c>
    </row>
    <row r="228" spans="1:15" x14ac:dyDescent="0.25">
      <c r="A228" s="102">
        <v>203</v>
      </c>
      <c r="B228" s="108" t="s">
        <v>843</v>
      </c>
      <c r="C228" s="109" t="s">
        <v>631</v>
      </c>
      <c r="D228" s="109">
        <v>1</v>
      </c>
      <c r="E228" s="109">
        <v>1</v>
      </c>
      <c r="F228" s="107">
        <v>1130573</v>
      </c>
      <c r="G228" s="107">
        <v>1130573</v>
      </c>
      <c r="H228" s="120">
        <v>1334984.6499999999</v>
      </c>
      <c r="I228" s="107">
        <f t="shared" si="7"/>
        <v>1334984.6499999999</v>
      </c>
      <c r="J228" s="111"/>
      <c r="K228" s="111"/>
      <c r="L228" s="137"/>
      <c r="M228" s="136"/>
      <c r="N228" s="139" t="s">
        <v>986</v>
      </c>
      <c r="O228" s="110">
        <f t="shared" si="8"/>
        <v>204411.64999999991</v>
      </c>
    </row>
    <row r="229" spans="1:15" x14ac:dyDescent="0.25">
      <c r="A229" s="102">
        <v>204</v>
      </c>
      <c r="B229" s="108" t="s">
        <v>844</v>
      </c>
      <c r="C229" s="109" t="s">
        <v>631</v>
      </c>
      <c r="D229" s="109">
        <v>1</v>
      </c>
      <c r="E229" s="109">
        <v>1</v>
      </c>
      <c r="F229" s="107">
        <v>438443</v>
      </c>
      <c r="G229" s="107">
        <v>438443</v>
      </c>
      <c r="H229" s="120">
        <v>517939</v>
      </c>
      <c r="I229" s="107">
        <f t="shared" si="7"/>
        <v>517939</v>
      </c>
      <c r="J229" s="111"/>
      <c r="K229" s="111"/>
      <c r="L229" s="137"/>
      <c r="M229" s="136"/>
      <c r="N229" s="139" t="s">
        <v>986</v>
      </c>
      <c r="O229" s="110">
        <f t="shared" si="8"/>
        <v>79496</v>
      </c>
    </row>
    <row r="230" spans="1:15" x14ac:dyDescent="0.25">
      <c r="A230" s="102">
        <v>205</v>
      </c>
      <c r="B230" s="108" t="s">
        <v>845</v>
      </c>
      <c r="C230" s="109" t="s">
        <v>631</v>
      </c>
      <c r="D230" s="109">
        <v>1</v>
      </c>
      <c r="E230" s="109">
        <v>1</v>
      </c>
      <c r="F230" s="107">
        <v>9598</v>
      </c>
      <c r="G230" s="107">
        <v>9598</v>
      </c>
      <c r="H230" s="120">
        <v>11934.51</v>
      </c>
      <c r="I230" s="107">
        <f t="shared" si="7"/>
        <v>11934.51</v>
      </c>
      <c r="J230" s="111"/>
      <c r="K230" s="111"/>
      <c r="L230" s="137"/>
      <c r="M230" s="136"/>
      <c r="N230" s="139" t="s">
        <v>986</v>
      </c>
      <c r="O230" s="110">
        <f t="shared" si="8"/>
        <v>2336.5100000000002</v>
      </c>
    </row>
    <row r="231" spans="1:15" x14ac:dyDescent="0.25">
      <c r="A231" s="102">
        <v>206</v>
      </c>
      <c r="B231" s="108" t="s">
        <v>846</v>
      </c>
      <c r="C231" s="109" t="s">
        <v>631</v>
      </c>
      <c r="D231" s="109">
        <v>1</v>
      </c>
      <c r="E231" s="109">
        <v>1</v>
      </c>
      <c r="F231" s="107">
        <v>9010</v>
      </c>
      <c r="G231" s="107">
        <v>9010</v>
      </c>
      <c r="H231" s="120">
        <v>9915.91</v>
      </c>
      <c r="I231" s="107">
        <f t="shared" si="7"/>
        <v>9915.91</v>
      </c>
      <c r="J231" s="111"/>
      <c r="K231" s="111"/>
      <c r="L231" s="137"/>
      <c r="M231" s="136"/>
      <c r="N231" s="139" t="s">
        <v>986</v>
      </c>
      <c r="O231" s="110">
        <f t="shared" si="8"/>
        <v>905.90999999999985</v>
      </c>
    </row>
    <row r="232" spans="1:15" x14ac:dyDescent="0.25">
      <c r="A232" s="102">
        <v>207</v>
      </c>
      <c r="B232" s="108" t="s">
        <v>847</v>
      </c>
      <c r="C232" s="109" t="s">
        <v>631</v>
      </c>
      <c r="D232" s="109">
        <v>1</v>
      </c>
      <c r="E232" s="109">
        <v>1</v>
      </c>
      <c r="F232" s="107">
        <v>61975</v>
      </c>
      <c r="G232" s="107">
        <v>61975</v>
      </c>
      <c r="H232" s="120">
        <v>73139.850000000006</v>
      </c>
      <c r="I232" s="107">
        <f t="shared" si="7"/>
        <v>73139.850000000006</v>
      </c>
      <c r="J232" s="111"/>
      <c r="K232" s="111"/>
      <c r="L232" s="137"/>
      <c r="M232" s="136"/>
      <c r="N232" s="139" t="s">
        <v>986</v>
      </c>
      <c r="O232" s="110">
        <f t="shared" si="8"/>
        <v>11164.850000000006</v>
      </c>
    </row>
    <row r="233" spans="1:15" x14ac:dyDescent="0.25">
      <c r="A233" s="102">
        <v>208</v>
      </c>
      <c r="B233" s="108" t="s">
        <v>848</v>
      </c>
      <c r="C233" s="109" t="s">
        <v>631</v>
      </c>
      <c r="D233" s="109">
        <v>1</v>
      </c>
      <c r="E233" s="109">
        <v>1</v>
      </c>
      <c r="F233" s="107">
        <v>50280</v>
      </c>
      <c r="G233" s="107">
        <v>50280</v>
      </c>
      <c r="H233" s="120">
        <v>59940.06</v>
      </c>
      <c r="I233" s="107">
        <f t="shared" si="7"/>
        <v>59940.06</v>
      </c>
      <c r="J233" s="111"/>
      <c r="K233" s="111"/>
      <c r="L233" s="137"/>
      <c r="M233" s="136"/>
      <c r="N233" s="139" t="s">
        <v>986</v>
      </c>
      <c r="O233" s="110">
        <f t="shared" si="8"/>
        <v>9660.0599999999977</v>
      </c>
    </row>
    <row r="234" spans="1:15" x14ac:dyDescent="0.25">
      <c r="A234" s="102">
        <v>209</v>
      </c>
      <c r="B234" s="108" t="s">
        <v>849</v>
      </c>
      <c r="C234" s="109" t="s">
        <v>692</v>
      </c>
      <c r="D234" s="109">
        <v>3</v>
      </c>
      <c r="E234" s="109">
        <v>3</v>
      </c>
      <c r="F234" s="107">
        <v>35800</v>
      </c>
      <c r="G234" s="107">
        <v>107400</v>
      </c>
      <c r="H234" s="107">
        <f>F234</f>
        <v>35800</v>
      </c>
      <c r="I234" s="107">
        <f t="shared" si="7"/>
        <v>107400</v>
      </c>
      <c r="J234" s="111"/>
      <c r="K234" s="111"/>
      <c r="L234" s="113"/>
      <c r="M234" s="136"/>
      <c r="N234" s="139" t="s">
        <v>986</v>
      </c>
      <c r="O234" s="110">
        <f t="shared" si="8"/>
        <v>0</v>
      </c>
    </row>
    <row r="235" spans="1:15" x14ac:dyDescent="0.25">
      <c r="A235" s="102"/>
      <c r="B235" s="116" t="s">
        <v>807</v>
      </c>
      <c r="C235" s="109"/>
      <c r="D235" s="109"/>
      <c r="E235" s="109"/>
      <c r="F235" s="107"/>
      <c r="G235" s="117">
        <f>SUM(G205:G234)</f>
        <v>9378672</v>
      </c>
      <c r="H235" s="117"/>
      <c r="I235" s="106">
        <f>SUM(I205:I234)</f>
        <v>6914908.549999998</v>
      </c>
      <c r="J235" s="130"/>
      <c r="K235" s="130"/>
      <c r="L235" s="113"/>
      <c r="M235" s="136"/>
      <c r="N235" s="139"/>
      <c r="O235" s="110">
        <f t="shared" si="8"/>
        <v>0</v>
      </c>
    </row>
    <row r="236" spans="1:15" x14ac:dyDescent="0.25">
      <c r="A236" s="102"/>
      <c r="B236" s="116" t="s">
        <v>850</v>
      </c>
      <c r="C236" s="109"/>
      <c r="D236" s="109"/>
      <c r="E236" s="109"/>
      <c r="F236" s="107"/>
      <c r="G236" s="107"/>
      <c r="H236" s="107"/>
      <c r="I236" s="107"/>
      <c r="J236" s="111"/>
      <c r="K236" s="111"/>
      <c r="L236" s="113"/>
      <c r="M236" s="136"/>
      <c r="N236" s="139"/>
      <c r="O236" s="110">
        <f t="shared" si="8"/>
        <v>0</v>
      </c>
    </row>
    <row r="237" spans="1:15" ht="39.6" x14ac:dyDescent="0.25">
      <c r="A237" s="102">
        <v>210</v>
      </c>
      <c r="B237" s="108" t="s">
        <v>851</v>
      </c>
      <c r="C237" s="109" t="s">
        <v>852</v>
      </c>
      <c r="D237" s="109">
        <v>20</v>
      </c>
      <c r="E237" s="109">
        <v>20</v>
      </c>
      <c r="F237" s="107">
        <v>104900</v>
      </c>
      <c r="G237" s="107">
        <f>F237*E237</f>
        <v>2098000</v>
      </c>
      <c r="H237" s="118">
        <v>96200</v>
      </c>
      <c r="I237" s="107">
        <f t="shared" si="7"/>
        <v>1924000</v>
      </c>
      <c r="J237" s="111">
        <v>0</v>
      </c>
      <c r="K237" s="111">
        <v>0</v>
      </c>
      <c r="L237" s="113">
        <v>0</v>
      </c>
      <c r="M237" s="136">
        <v>0</v>
      </c>
      <c r="N237" s="139"/>
      <c r="O237" s="110">
        <f t="shared" si="8"/>
        <v>-8700</v>
      </c>
    </row>
    <row r="238" spans="1:15" ht="26.4" x14ac:dyDescent="0.25">
      <c r="A238" s="102">
        <v>211</v>
      </c>
      <c r="B238" s="108" t="s">
        <v>853</v>
      </c>
      <c r="C238" s="109" t="s">
        <v>852</v>
      </c>
      <c r="D238" s="109">
        <v>2</v>
      </c>
      <c r="E238" s="109">
        <v>2</v>
      </c>
      <c r="F238" s="107">
        <v>171900</v>
      </c>
      <c r="G238" s="107">
        <v>343800</v>
      </c>
      <c r="H238" s="118">
        <v>157500</v>
      </c>
      <c r="I238" s="107">
        <f t="shared" si="7"/>
        <v>315000</v>
      </c>
      <c r="J238" s="111">
        <v>2</v>
      </c>
      <c r="K238" s="111">
        <v>315000</v>
      </c>
      <c r="L238" s="113">
        <v>0</v>
      </c>
      <c r="M238" s="136">
        <v>0</v>
      </c>
      <c r="N238" s="139"/>
      <c r="O238" s="110">
        <f t="shared" si="8"/>
        <v>-14400</v>
      </c>
    </row>
    <row r="239" spans="1:15" ht="26.4" x14ac:dyDescent="0.25">
      <c r="A239" s="102">
        <v>212</v>
      </c>
      <c r="B239" s="108" t="s">
        <v>854</v>
      </c>
      <c r="C239" s="109" t="s">
        <v>852</v>
      </c>
      <c r="D239" s="109">
        <v>2</v>
      </c>
      <c r="E239" s="109">
        <v>2</v>
      </c>
      <c r="F239" s="107">
        <v>171900</v>
      </c>
      <c r="G239" s="107">
        <v>343800</v>
      </c>
      <c r="H239" s="118">
        <v>157500</v>
      </c>
      <c r="I239" s="107">
        <f t="shared" si="7"/>
        <v>315000</v>
      </c>
      <c r="J239" s="111">
        <v>2</v>
      </c>
      <c r="K239" s="111">
        <v>315000</v>
      </c>
      <c r="L239" s="113">
        <v>0</v>
      </c>
      <c r="M239" s="136">
        <v>0</v>
      </c>
      <c r="N239" s="139"/>
      <c r="O239" s="110">
        <f t="shared" si="8"/>
        <v>-14400</v>
      </c>
    </row>
    <row r="240" spans="1:15" ht="26.4" x14ac:dyDescent="0.25">
      <c r="A240" s="102">
        <v>213</v>
      </c>
      <c r="B240" s="108" t="s">
        <v>855</v>
      </c>
      <c r="C240" s="109" t="s">
        <v>852</v>
      </c>
      <c r="D240" s="109">
        <v>1</v>
      </c>
      <c r="E240" s="109">
        <v>2</v>
      </c>
      <c r="F240" s="107">
        <v>171900</v>
      </c>
      <c r="G240" s="107">
        <v>343800</v>
      </c>
      <c r="H240" s="118">
        <v>157500</v>
      </c>
      <c r="I240" s="107">
        <f t="shared" si="7"/>
        <v>157500</v>
      </c>
      <c r="J240" s="111">
        <v>1</v>
      </c>
      <c r="K240" s="111">
        <v>157500</v>
      </c>
      <c r="L240" s="113">
        <v>1</v>
      </c>
      <c r="M240" s="136">
        <v>157500</v>
      </c>
      <c r="N240" s="139"/>
      <c r="O240" s="110">
        <f t="shared" si="8"/>
        <v>-14400</v>
      </c>
    </row>
    <row r="241" spans="1:15" ht="26.4" x14ac:dyDescent="0.25">
      <c r="A241" s="102">
        <v>214</v>
      </c>
      <c r="B241" s="108" t="s">
        <v>856</v>
      </c>
      <c r="C241" s="109" t="s">
        <v>852</v>
      </c>
      <c r="D241" s="109">
        <v>1</v>
      </c>
      <c r="E241" s="109">
        <v>2</v>
      </c>
      <c r="F241" s="107">
        <v>171900</v>
      </c>
      <c r="G241" s="107">
        <v>343800</v>
      </c>
      <c r="H241" s="118">
        <v>157500</v>
      </c>
      <c r="I241" s="107">
        <f t="shared" si="7"/>
        <v>157500</v>
      </c>
      <c r="J241" s="111">
        <v>1</v>
      </c>
      <c r="K241" s="111">
        <v>157500</v>
      </c>
      <c r="L241" s="113">
        <v>1</v>
      </c>
      <c r="M241" s="136">
        <v>157500</v>
      </c>
      <c r="N241" s="139"/>
      <c r="O241" s="110">
        <f t="shared" si="8"/>
        <v>-14400</v>
      </c>
    </row>
    <row r="242" spans="1:15" x14ac:dyDescent="0.25">
      <c r="A242" s="102">
        <v>215</v>
      </c>
      <c r="B242" s="108" t="s">
        <v>857</v>
      </c>
      <c r="C242" s="109" t="s">
        <v>478</v>
      </c>
      <c r="D242" s="109">
        <v>4</v>
      </c>
      <c r="E242" s="109">
        <v>7</v>
      </c>
      <c r="F242" s="107">
        <v>79500</v>
      </c>
      <c r="G242" s="107">
        <v>556500</v>
      </c>
      <c r="H242" s="118">
        <v>72800</v>
      </c>
      <c r="I242" s="107">
        <f t="shared" si="7"/>
        <v>291200</v>
      </c>
      <c r="J242" s="111">
        <v>8</v>
      </c>
      <c r="K242" s="111">
        <v>556216</v>
      </c>
      <c r="L242" s="113">
        <v>4</v>
      </c>
      <c r="M242" s="136">
        <v>291200</v>
      </c>
      <c r="N242" s="139"/>
      <c r="O242" s="110">
        <f t="shared" si="8"/>
        <v>-6700</v>
      </c>
    </row>
    <row r="243" spans="1:15" x14ac:dyDescent="0.25">
      <c r="A243" s="102">
        <v>216</v>
      </c>
      <c r="B243" s="108" t="s">
        <v>858</v>
      </c>
      <c r="C243" s="109" t="s">
        <v>478</v>
      </c>
      <c r="D243" s="109">
        <v>12</v>
      </c>
      <c r="E243" s="109">
        <v>12</v>
      </c>
      <c r="F243" s="107">
        <v>79500</v>
      </c>
      <c r="G243" s="107">
        <v>954000</v>
      </c>
      <c r="H243" s="118">
        <v>72800</v>
      </c>
      <c r="I243" s="107">
        <f t="shared" si="7"/>
        <v>873600</v>
      </c>
      <c r="J243" s="111">
        <v>14</v>
      </c>
      <c r="K243" s="111">
        <v>993016</v>
      </c>
      <c r="L243" s="113">
        <v>2</v>
      </c>
      <c r="M243" s="136">
        <v>145600</v>
      </c>
      <c r="N243" s="139"/>
      <c r="O243" s="110">
        <f t="shared" si="8"/>
        <v>-6700</v>
      </c>
    </row>
    <row r="244" spans="1:15" x14ac:dyDescent="0.25">
      <c r="A244" s="102">
        <v>217</v>
      </c>
      <c r="B244" s="108" t="s">
        <v>859</v>
      </c>
      <c r="C244" s="109" t="s">
        <v>478</v>
      </c>
      <c r="D244" s="109">
        <v>7</v>
      </c>
      <c r="E244" s="109">
        <v>11</v>
      </c>
      <c r="F244" s="107">
        <v>79500</v>
      </c>
      <c r="G244" s="107">
        <v>874500</v>
      </c>
      <c r="H244" s="118">
        <v>72800</v>
      </c>
      <c r="I244" s="107">
        <f t="shared" si="7"/>
        <v>509600</v>
      </c>
      <c r="J244" s="111">
        <v>12</v>
      </c>
      <c r="K244" s="111">
        <v>834324</v>
      </c>
      <c r="L244" s="113">
        <v>5</v>
      </c>
      <c r="M244" s="136">
        <v>364000</v>
      </c>
      <c r="N244" s="139"/>
      <c r="O244" s="110">
        <f t="shared" si="8"/>
        <v>-6700</v>
      </c>
    </row>
    <row r="245" spans="1:15" x14ac:dyDescent="0.25">
      <c r="A245" s="102">
        <v>218</v>
      </c>
      <c r="B245" s="108" t="s">
        <v>860</v>
      </c>
      <c r="C245" s="109" t="s">
        <v>478</v>
      </c>
      <c r="D245" s="109">
        <v>25</v>
      </c>
      <c r="E245" s="109">
        <v>25</v>
      </c>
      <c r="F245" s="107">
        <v>62700</v>
      </c>
      <c r="G245" s="107">
        <v>1567500</v>
      </c>
      <c r="H245" s="118">
        <v>57600</v>
      </c>
      <c r="I245" s="107">
        <f t="shared" si="7"/>
        <v>1440000</v>
      </c>
      <c r="J245" s="111">
        <v>29</v>
      </c>
      <c r="K245" s="111">
        <v>1517454</v>
      </c>
      <c r="L245" s="113">
        <v>0</v>
      </c>
      <c r="M245" s="136">
        <v>0</v>
      </c>
      <c r="N245" s="139"/>
      <c r="O245" s="110">
        <f t="shared" si="8"/>
        <v>-5100</v>
      </c>
    </row>
    <row r="246" spans="1:15" x14ac:dyDescent="0.25">
      <c r="A246" s="102">
        <v>219</v>
      </c>
      <c r="B246" s="108" t="s">
        <v>861</v>
      </c>
      <c r="C246" s="109" t="s">
        <v>478</v>
      </c>
      <c r="D246" s="109">
        <v>1</v>
      </c>
      <c r="E246" s="109">
        <v>1</v>
      </c>
      <c r="F246" s="107">
        <v>57600</v>
      </c>
      <c r="G246" s="107">
        <v>57600</v>
      </c>
      <c r="H246" s="118">
        <v>52900</v>
      </c>
      <c r="I246" s="107">
        <f t="shared" si="7"/>
        <v>52900</v>
      </c>
      <c r="J246" s="111">
        <v>3</v>
      </c>
      <c r="K246" s="111">
        <v>153835</v>
      </c>
      <c r="L246" s="113">
        <v>0</v>
      </c>
      <c r="M246" s="136">
        <v>0</v>
      </c>
      <c r="N246" s="139"/>
      <c r="O246" s="110">
        <f t="shared" si="8"/>
        <v>-4700</v>
      </c>
    </row>
    <row r="247" spans="1:15" x14ac:dyDescent="0.25">
      <c r="A247" s="102">
        <v>220</v>
      </c>
      <c r="B247" s="108" t="s">
        <v>862</v>
      </c>
      <c r="C247" s="109" t="s">
        <v>852</v>
      </c>
      <c r="D247" s="109">
        <v>2</v>
      </c>
      <c r="E247" s="109">
        <v>3</v>
      </c>
      <c r="F247" s="107">
        <v>81400</v>
      </c>
      <c r="G247" s="107">
        <v>244200</v>
      </c>
      <c r="H247" s="118">
        <v>74700</v>
      </c>
      <c r="I247" s="107">
        <f t="shared" si="7"/>
        <v>149400</v>
      </c>
      <c r="J247" s="111">
        <v>1</v>
      </c>
      <c r="K247" s="111">
        <v>68537</v>
      </c>
      <c r="L247" s="113">
        <v>0</v>
      </c>
      <c r="M247" s="136">
        <v>0</v>
      </c>
      <c r="N247" s="139"/>
      <c r="O247" s="110">
        <f t="shared" si="8"/>
        <v>-6700</v>
      </c>
    </row>
    <row r="248" spans="1:15" x14ac:dyDescent="0.25">
      <c r="A248" s="102">
        <v>221</v>
      </c>
      <c r="B248" s="108" t="s">
        <v>863</v>
      </c>
      <c r="C248" s="109" t="s">
        <v>852</v>
      </c>
      <c r="D248" s="109">
        <v>1</v>
      </c>
      <c r="E248" s="109">
        <v>1</v>
      </c>
      <c r="F248" s="107">
        <v>363700</v>
      </c>
      <c r="G248" s="107">
        <v>363700</v>
      </c>
      <c r="H248" s="118">
        <v>333500</v>
      </c>
      <c r="I248" s="107">
        <f t="shared" si="7"/>
        <v>333500</v>
      </c>
      <c r="J248" s="111">
        <v>2</v>
      </c>
      <c r="K248" s="111">
        <v>638026.5</v>
      </c>
      <c r="L248" s="113">
        <v>0</v>
      </c>
      <c r="M248" s="136">
        <v>0</v>
      </c>
      <c r="N248" s="139"/>
      <c r="O248" s="110">
        <f t="shared" si="8"/>
        <v>-30200</v>
      </c>
    </row>
    <row r="249" spans="1:15" x14ac:dyDescent="0.25">
      <c r="A249" s="102">
        <v>222</v>
      </c>
      <c r="B249" s="108" t="s">
        <v>864</v>
      </c>
      <c r="C249" s="109" t="s">
        <v>852</v>
      </c>
      <c r="D249" s="109">
        <v>1</v>
      </c>
      <c r="E249" s="109">
        <v>1</v>
      </c>
      <c r="F249" s="107">
        <v>363700</v>
      </c>
      <c r="G249" s="107">
        <v>363700</v>
      </c>
      <c r="H249" s="118">
        <v>333500</v>
      </c>
      <c r="I249" s="107">
        <f t="shared" si="7"/>
        <v>333500</v>
      </c>
      <c r="J249" s="111">
        <v>2</v>
      </c>
      <c r="K249" s="111">
        <v>636612</v>
      </c>
      <c r="L249" s="113">
        <v>0</v>
      </c>
      <c r="M249" s="136">
        <v>0</v>
      </c>
      <c r="N249" s="139"/>
      <c r="O249" s="110">
        <f t="shared" si="8"/>
        <v>-30200</v>
      </c>
    </row>
    <row r="250" spans="1:15" x14ac:dyDescent="0.25">
      <c r="A250" s="102">
        <v>223</v>
      </c>
      <c r="B250" s="108" t="s">
        <v>865</v>
      </c>
      <c r="C250" s="109" t="s">
        <v>852</v>
      </c>
      <c r="D250" s="109">
        <v>1</v>
      </c>
      <c r="E250" s="109">
        <v>1</v>
      </c>
      <c r="F250" s="107">
        <v>598200</v>
      </c>
      <c r="G250" s="107">
        <v>598200</v>
      </c>
      <c r="H250" s="118">
        <v>540800</v>
      </c>
      <c r="I250" s="107">
        <f t="shared" si="7"/>
        <v>540800</v>
      </c>
      <c r="J250" s="111">
        <v>2</v>
      </c>
      <c r="K250" s="111">
        <v>1046567</v>
      </c>
      <c r="L250" s="113">
        <v>0</v>
      </c>
      <c r="M250" s="136">
        <v>0</v>
      </c>
      <c r="N250" s="139"/>
      <c r="O250" s="110">
        <f t="shared" si="8"/>
        <v>-57400</v>
      </c>
    </row>
    <row r="251" spans="1:15" x14ac:dyDescent="0.25">
      <c r="A251" s="102">
        <v>224</v>
      </c>
      <c r="B251" s="108" t="s">
        <v>866</v>
      </c>
      <c r="C251" s="109" t="s">
        <v>852</v>
      </c>
      <c r="D251" s="109">
        <v>1</v>
      </c>
      <c r="E251" s="109">
        <v>1</v>
      </c>
      <c r="F251" s="107">
        <v>598200</v>
      </c>
      <c r="G251" s="107">
        <v>598200</v>
      </c>
      <c r="H251" s="118">
        <v>548000</v>
      </c>
      <c r="I251" s="107">
        <f t="shared" si="7"/>
        <v>548000</v>
      </c>
      <c r="J251" s="111">
        <v>1</v>
      </c>
      <c r="K251" s="111">
        <v>548000</v>
      </c>
      <c r="L251" s="113">
        <v>0</v>
      </c>
      <c r="M251" s="136">
        <v>0</v>
      </c>
      <c r="N251" s="139"/>
      <c r="O251" s="110">
        <f t="shared" si="8"/>
        <v>-50200</v>
      </c>
    </row>
    <row r="252" spans="1:15" x14ac:dyDescent="0.25">
      <c r="A252" s="102">
        <v>225</v>
      </c>
      <c r="B252" s="108" t="s">
        <v>867</v>
      </c>
      <c r="C252" s="109" t="s">
        <v>852</v>
      </c>
      <c r="D252" s="109">
        <v>1</v>
      </c>
      <c r="E252" s="109">
        <v>1</v>
      </c>
      <c r="F252" s="107">
        <v>598200</v>
      </c>
      <c r="G252" s="107">
        <v>598200</v>
      </c>
      <c r="H252" s="118">
        <v>548000</v>
      </c>
      <c r="I252" s="107">
        <f t="shared" si="7"/>
        <v>548000</v>
      </c>
      <c r="J252" s="111">
        <v>1</v>
      </c>
      <c r="K252" s="111">
        <v>1046567</v>
      </c>
      <c r="L252" s="113">
        <v>0</v>
      </c>
      <c r="M252" s="136">
        <v>0</v>
      </c>
      <c r="N252" s="139"/>
      <c r="O252" s="110">
        <f t="shared" si="8"/>
        <v>-50200</v>
      </c>
    </row>
    <row r="253" spans="1:15" x14ac:dyDescent="0.25">
      <c r="A253" s="102">
        <v>226</v>
      </c>
      <c r="B253" s="108" t="s">
        <v>868</v>
      </c>
      <c r="C253" s="109" t="s">
        <v>852</v>
      </c>
      <c r="D253" s="109">
        <v>1</v>
      </c>
      <c r="E253" s="109">
        <v>1</v>
      </c>
      <c r="F253" s="107">
        <v>598200</v>
      </c>
      <c r="G253" s="107">
        <v>598200</v>
      </c>
      <c r="H253" s="118">
        <v>548000</v>
      </c>
      <c r="I253" s="107">
        <f t="shared" si="7"/>
        <v>548000</v>
      </c>
      <c r="J253" s="111">
        <v>1</v>
      </c>
      <c r="K253" s="111">
        <v>548000</v>
      </c>
      <c r="L253" s="113">
        <v>0</v>
      </c>
      <c r="M253" s="136">
        <v>0</v>
      </c>
      <c r="N253" s="139"/>
      <c r="O253" s="110">
        <f t="shared" si="8"/>
        <v>-50200</v>
      </c>
    </row>
    <row r="254" spans="1:15" x14ac:dyDescent="0.25">
      <c r="A254" s="102">
        <v>227</v>
      </c>
      <c r="B254" s="108" t="s">
        <v>869</v>
      </c>
      <c r="C254" s="109" t="s">
        <v>852</v>
      </c>
      <c r="D254" s="109">
        <v>3</v>
      </c>
      <c r="E254" s="109">
        <v>4</v>
      </c>
      <c r="F254" s="107">
        <v>205700</v>
      </c>
      <c r="G254" s="107">
        <v>822800</v>
      </c>
      <c r="H254" s="118">
        <v>188600</v>
      </c>
      <c r="I254" s="107">
        <f t="shared" si="7"/>
        <v>565800</v>
      </c>
      <c r="J254" s="111">
        <v>3</v>
      </c>
      <c r="K254" s="111">
        <v>548632</v>
      </c>
      <c r="L254" s="113">
        <v>1</v>
      </c>
      <c r="M254" s="136">
        <v>188600</v>
      </c>
      <c r="N254" s="139"/>
      <c r="O254" s="110">
        <f t="shared" si="8"/>
        <v>-17100</v>
      </c>
    </row>
    <row r="255" spans="1:15" x14ac:dyDescent="0.25">
      <c r="A255" s="102">
        <v>228</v>
      </c>
      <c r="B255" s="108" t="s">
        <v>870</v>
      </c>
      <c r="C255" s="109" t="s">
        <v>852</v>
      </c>
      <c r="D255" s="109">
        <v>2</v>
      </c>
      <c r="E255" s="109">
        <v>4</v>
      </c>
      <c r="F255" s="107">
        <v>205700</v>
      </c>
      <c r="G255" s="107">
        <v>822800</v>
      </c>
      <c r="H255" s="118">
        <v>188600</v>
      </c>
      <c r="I255" s="107">
        <f t="shared" si="7"/>
        <v>377200</v>
      </c>
      <c r="J255" s="111">
        <v>2</v>
      </c>
      <c r="K255" s="111">
        <v>360032</v>
      </c>
      <c r="L255" s="113">
        <v>2</v>
      </c>
      <c r="M255" s="136">
        <v>377200</v>
      </c>
      <c r="N255" s="139"/>
      <c r="O255" s="110">
        <f t="shared" si="8"/>
        <v>-17100</v>
      </c>
    </row>
    <row r="256" spans="1:15" x14ac:dyDescent="0.25">
      <c r="A256" s="102">
        <v>229</v>
      </c>
      <c r="B256" s="108" t="s">
        <v>871</v>
      </c>
      <c r="C256" s="109" t="s">
        <v>872</v>
      </c>
      <c r="D256" s="109">
        <v>2</v>
      </c>
      <c r="E256" s="109">
        <v>2</v>
      </c>
      <c r="F256" s="107">
        <v>165500</v>
      </c>
      <c r="G256" s="107">
        <v>331000</v>
      </c>
      <c r="H256" s="118">
        <v>151800</v>
      </c>
      <c r="I256" s="107">
        <f t="shared" si="7"/>
        <v>303600</v>
      </c>
      <c r="J256" s="111">
        <v>2</v>
      </c>
      <c r="K256" s="111">
        <v>289745</v>
      </c>
      <c r="L256" s="113">
        <v>0</v>
      </c>
      <c r="M256" s="136">
        <v>0</v>
      </c>
      <c r="N256" s="139"/>
      <c r="O256" s="110">
        <f t="shared" si="8"/>
        <v>-13700</v>
      </c>
    </row>
    <row r="257" spans="1:15" x14ac:dyDescent="0.25">
      <c r="A257" s="102">
        <v>230</v>
      </c>
      <c r="B257" s="108" t="s">
        <v>873</v>
      </c>
      <c r="C257" s="109" t="s">
        <v>872</v>
      </c>
      <c r="D257" s="109">
        <v>1</v>
      </c>
      <c r="E257" s="109">
        <v>1</v>
      </c>
      <c r="F257" s="107">
        <v>165500</v>
      </c>
      <c r="G257" s="107">
        <v>165500</v>
      </c>
      <c r="H257" s="118">
        <v>151800</v>
      </c>
      <c r="I257" s="107">
        <f t="shared" si="7"/>
        <v>151800</v>
      </c>
      <c r="J257" s="111">
        <v>1</v>
      </c>
      <c r="K257" s="111">
        <v>137945</v>
      </c>
      <c r="L257" s="113">
        <v>1</v>
      </c>
      <c r="M257" s="136">
        <v>151800</v>
      </c>
      <c r="N257" s="139"/>
      <c r="O257" s="110">
        <f t="shared" si="8"/>
        <v>-13700</v>
      </c>
    </row>
    <row r="258" spans="1:15" x14ac:dyDescent="0.25">
      <c r="A258" s="102">
        <v>231</v>
      </c>
      <c r="B258" s="108" t="s">
        <v>874</v>
      </c>
      <c r="C258" s="109" t="s">
        <v>429</v>
      </c>
      <c r="D258" s="109">
        <v>20</v>
      </c>
      <c r="E258" s="109">
        <v>20</v>
      </c>
      <c r="F258" s="107">
        <v>9500</v>
      </c>
      <c r="G258" s="107">
        <v>190000</v>
      </c>
      <c r="H258" s="118">
        <v>7900</v>
      </c>
      <c r="I258" s="107">
        <f t="shared" si="7"/>
        <v>158000</v>
      </c>
      <c r="J258" s="111">
        <v>2</v>
      </c>
      <c r="K258" s="111">
        <v>15918</v>
      </c>
      <c r="L258" s="113">
        <v>0</v>
      </c>
      <c r="M258" s="136">
        <v>0</v>
      </c>
      <c r="N258" s="139"/>
      <c r="O258" s="110">
        <f t="shared" si="8"/>
        <v>-1600</v>
      </c>
    </row>
    <row r="259" spans="1:15" x14ac:dyDescent="0.25">
      <c r="A259" s="102">
        <v>232</v>
      </c>
      <c r="B259" s="108" t="s">
        <v>875</v>
      </c>
      <c r="C259" s="109" t="s">
        <v>429</v>
      </c>
      <c r="D259" s="109">
        <v>1</v>
      </c>
      <c r="E259" s="109">
        <v>1</v>
      </c>
      <c r="F259" s="107">
        <v>658900</v>
      </c>
      <c r="G259" s="107">
        <v>658900</v>
      </c>
      <c r="H259" s="118">
        <v>590500</v>
      </c>
      <c r="I259" s="107">
        <f t="shared" si="7"/>
        <v>590500</v>
      </c>
      <c r="J259" s="111">
        <v>1</v>
      </c>
      <c r="K259" s="111">
        <v>590500</v>
      </c>
      <c r="L259" s="113">
        <v>0</v>
      </c>
      <c r="M259" s="136">
        <v>0</v>
      </c>
      <c r="N259" s="139"/>
      <c r="O259" s="110">
        <f t="shared" si="8"/>
        <v>-68400</v>
      </c>
    </row>
    <row r="260" spans="1:15" x14ac:dyDescent="0.25">
      <c r="A260" s="102">
        <v>233</v>
      </c>
      <c r="B260" s="108" t="s">
        <v>876</v>
      </c>
      <c r="C260" s="109" t="s">
        <v>852</v>
      </c>
      <c r="D260" s="109">
        <v>6</v>
      </c>
      <c r="E260" s="109">
        <v>6</v>
      </c>
      <c r="F260" s="107">
        <v>48300</v>
      </c>
      <c r="G260" s="107">
        <v>289800</v>
      </c>
      <c r="H260" s="118">
        <v>44400</v>
      </c>
      <c r="I260" s="107">
        <f t="shared" si="7"/>
        <v>266400</v>
      </c>
      <c r="J260" s="111">
        <v>6</v>
      </c>
      <c r="K260" s="111">
        <v>258240</v>
      </c>
      <c r="L260" s="113">
        <v>1</v>
      </c>
      <c r="M260" s="136">
        <v>44400</v>
      </c>
      <c r="N260" s="139"/>
      <c r="O260" s="110">
        <f t="shared" si="8"/>
        <v>-3900</v>
      </c>
    </row>
    <row r="261" spans="1:15" x14ac:dyDescent="0.25">
      <c r="A261" s="102">
        <v>234</v>
      </c>
      <c r="B261" s="108" t="s">
        <v>877</v>
      </c>
      <c r="C261" s="109" t="s">
        <v>478</v>
      </c>
      <c r="D261" s="109">
        <v>1</v>
      </c>
      <c r="E261" s="109">
        <v>1</v>
      </c>
      <c r="F261" s="107">
        <v>57600</v>
      </c>
      <c r="G261" s="107">
        <v>57600</v>
      </c>
      <c r="H261" s="118">
        <v>52900</v>
      </c>
      <c r="I261" s="107">
        <f t="shared" si="7"/>
        <v>52900</v>
      </c>
      <c r="J261" s="111">
        <v>0</v>
      </c>
      <c r="K261" s="111">
        <v>0</v>
      </c>
      <c r="L261" s="113">
        <v>0</v>
      </c>
      <c r="M261" s="136">
        <v>0</v>
      </c>
      <c r="N261" s="139"/>
      <c r="O261" s="110">
        <f t="shared" si="8"/>
        <v>-4700</v>
      </c>
    </row>
    <row r="262" spans="1:15" x14ac:dyDescent="0.25">
      <c r="A262" s="102"/>
      <c r="B262" s="116" t="s">
        <v>807</v>
      </c>
      <c r="C262" s="109"/>
      <c r="D262" s="109"/>
      <c r="E262" s="109"/>
      <c r="F262" s="107"/>
      <c r="G262" s="117">
        <f>SUM(G237:G261)</f>
        <v>14186100</v>
      </c>
      <c r="H262" s="117"/>
      <c r="I262" s="106">
        <f>SUM(I237:I261)</f>
        <v>11503700</v>
      </c>
      <c r="J262" s="130"/>
      <c r="K262" s="130"/>
      <c r="L262" s="113"/>
      <c r="M262" s="136"/>
      <c r="N262" s="139"/>
      <c r="O262" s="110">
        <f t="shared" si="8"/>
        <v>0</v>
      </c>
    </row>
    <row r="263" spans="1:15" x14ac:dyDescent="0.25">
      <c r="A263" s="102"/>
      <c r="B263" s="116" t="s">
        <v>878</v>
      </c>
      <c r="C263" s="109"/>
      <c r="D263" s="109"/>
      <c r="E263" s="109"/>
      <c r="F263" s="107"/>
      <c r="G263" s="107"/>
      <c r="H263" s="107"/>
      <c r="I263" s="107"/>
      <c r="J263" s="111"/>
      <c r="K263" s="111"/>
      <c r="L263" s="113"/>
      <c r="M263" s="136"/>
      <c r="N263" s="139"/>
      <c r="O263" s="110">
        <f t="shared" si="8"/>
        <v>0</v>
      </c>
    </row>
    <row r="264" spans="1:15" x14ac:dyDescent="0.25">
      <c r="A264" s="102">
        <v>235</v>
      </c>
      <c r="B264" s="108" t="s">
        <v>879</v>
      </c>
      <c r="C264" s="109" t="s">
        <v>880</v>
      </c>
      <c r="D264" s="109">
        <v>1</v>
      </c>
      <c r="E264" s="109">
        <v>1</v>
      </c>
      <c r="F264" s="107">
        <v>36000</v>
      </c>
      <c r="G264" s="107">
        <v>36000</v>
      </c>
      <c r="H264" s="118">
        <v>34000</v>
      </c>
      <c r="I264" s="107">
        <f t="shared" si="7"/>
        <v>34000</v>
      </c>
      <c r="J264" s="111">
        <v>2</v>
      </c>
      <c r="K264" s="111">
        <v>84000</v>
      </c>
      <c r="L264" s="113">
        <v>2</v>
      </c>
      <c r="M264" s="136">
        <v>68000</v>
      </c>
      <c r="N264" s="139"/>
      <c r="O264" s="110">
        <f t="shared" si="8"/>
        <v>-2000</v>
      </c>
    </row>
    <row r="265" spans="1:15" x14ac:dyDescent="0.25">
      <c r="A265" s="102">
        <v>236</v>
      </c>
      <c r="B265" s="108" t="s">
        <v>881</v>
      </c>
      <c r="C265" s="109" t="s">
        <v>366</v>
      </c>
      <c r="D265" s="109">
        <v>4</v>
      </c>
      <c r="E265" s="109">
        <v>7</v>
      </c>
      <c r="F265" s="107">
        <v>37000</v>
      </c>
      <c r="G265" s="107">
        <v>259000</v>
      </c>
      <c r="H265" s="118">
        <v>30000</v>
      </c>
      <c r="I265" s="107">
        <f t="shared" ref="I265:I328" si="9">H265*D265</f>
        <v>120000</v>
      </c>
      <c r="J265" s="111">
        <v>1</v>
      </c>
      <c r="K265" s="111">
        <v>30000</v>
      </c>
      <c r="L265" s="113">
        <v>4</v>
      </c>
      <c r="M265" s="136">
        <v>120000</v>
      </c>
      <c r="N265" s="139"/>
      <c r="O265" s="110">
        <f t="shared" ref="O265:O328" si="10">H265-F265</f>
        <v>-7000</v>
      </c>
    </row>
    <row r="266" spans="1:15" x14ac:dyDescent="0.25">
      <c r="A266" s="102">
        <v>237</v>
      </c>
      <c r="B266" s="108" t="s">
        <v>882</v>
      </c>
      <c r="C266" s="109" t="s">
        <v>366</v>
      </c>
      <c r="D266" s="109">
        <v>2</v>
      </c>
      <c r="E266" s="109">
        <v>7</v>
      </c>
      <c r="F266" s="107">
        <v>17000</v>
      </c>
      <c r="G266" s="107">
        <v>119000</v>
      </c>
      <c r="H266" s="118">
        <v>16000</v>
      </c>
      <c r="I266" s="107">
        <f t="shared" si="9"/>
        <v>32000</v>
      </c>
      <c r="J266" s="111">
        <v>2</v>
      </c>
      <c r="K266" s="111">
        <v>32000</v>
      </c>
      <c r="L266" s="113">
        <v>1</v>
      </c>
      <c r="M266" s="136">
        <v>16000</v>
      </c>
      <c r="N266" s="139"/>
      <c r="O266" s="110">
        <f t="shared" si="10"/>
        <v>-1000</v>
      </c>
    </row>
    <row r="267" spans="1:15" x14ac:dyDescent="0.25">
      <c r="A267" s="102">
        <v>238</v>
      </c>
      <c r="B267" s="108" t="s">
        <v>883</v>
      </c>
      <c r="C267" s="109" t="s">
        <v>884</v>
      </c>
      <c r="D267" s="109">
        <v>1</v>
      </c>
      <c r="E267" s="109">
        <v>1</v>
      </c>
      <c r="F267" s="107">
        <v>40000</v>
      </c>
      <c r="G267" s="107">
        <v>40000</v>
      </c>
      <c r="H267" s="118">
        <v>37000</v>
      </c>
      <c r="I267" s="107">
        <f t="shared" si="9"/>
        <v>37000</v>
      </c>
      <c r="J267" s="111">
        <v>1</v>
      </c>
      <c r="K267" s="111">
        <v>37000</v>
      </c>
      <c r="L267" s="113">
        <v>0</v>
      </c>
      <c r="M267" s="136">
        <v>0</v>
      </c>
      <c r="N267" s="139"/>
      <c r="O267" s="110">
        <f t="shared" si="10"/>
        <v>-3000</v>
      </c>
    </row>
    <row r="268" spans="1:15" x14ac:dyDescent="0.25">
      <c r="A268" s="102">
        <v>239</v>
      </c>
      <c r="B268" s="108" t="s">
        <v>885</v>
      </c>
      <c r="C268" s="109" t="s">
        <v>884</v>
      </c>
      <c r="D268" s="109">
        <v>2</v>
      </c>
      <c r="E268" s="109">
        <v>2</v>
      </c>
      <c r="F268" s="107">
        <v>62000</v>
      </c>
      <c r="G268" s="107">
        <v>124000</v>
      </c>
      <c r="H268" s="118">
        <v>60000</v>
      </c>
      <c r="I268" s="107">
        <f t="shared" si="9"/>
        <v>120000</v>
      </c>
      <c r="J268" s="111">
        <v>2</v>
      </c>
      <c r="K268" s="111">
        <v>129000</v>
      </c>
      <c r="L268" s="113">
        <v>0</v>
      </c>
      <c r="M268" s="136">
        <v>0</v>
      </c>
      <c r="N268" s="139"/>
      <c r="O268" s="110">
        <f t="shared" si="10"/>
        <v>-2000</v>
      </c>
    </row>
    <row r="269" spans="1:15" x14ac:dyDescent="0.25">
      <c r="A269" s="102">
        <v>240</v>
      </c>
      <c r="B269" s="108" t="s">
        <v>886</v>
      </c>
      <c r="C269" s="109" t="s">
        <v>887</v>
      </c>
      <c r="D269" s="109">
        <v>5</v>
      </c>
      <c r="E269" s="109">
        <v>5</v>
      </c>
      <c r="F269" s="107">
        <v>19000</v>
      </c>
      <c r="G269" s="107">
        <v>95000</v>
      </c>
      <c r="H269" s="111">
        <f>F269</f>
        <v>19000</v>
      </c>
      <c r="I269" s="107">
        <f t="shared" si="9"/>
        <v>95000</v>
      </c>
      <c r="J269" s="111"/>
      <c r="K269" s="111"/>
      <c r="L269" s="113"/>
      <c r="M269" s="136"/>
      <c r="N269" s="139" t="s">
        <v>986</v>
      </c>
      <c r="O269" s="110">
        <f t="shared" si="10"/>
        <v>0</v>
      </c>
    </row>
    <row r="270" spans="1:15" x14ac:dyDescent="0.25">
      <c r="A270" s="102">
        <v>241</v>
      </c>
      <c r="B270" s="108" t="s">
        <v>888</v>
      </c>
      <c r="C270" s="109" t="s">
        <v>366</v>
      </c>
      <c r="D270" s="109">
        <v>5</v>
      </c>
      <c r="E270" s="109">
        <v>5</v>
      </c>
      <c r="F270" s="107">
        <v>12000</v>
      </c>
      <c r="G270" s="107">
        <v>60000</v>
      </c>
      <c r="H270" s="118">
        <v>11000</v>
      </c>
      <c r="I270" s="107">
        <f t="shared" si="9"/>
        <v>55000</v>
      </c>
      <c r="J270" s="111">
        <v>5</v>
      </c>
      <c r="K270" s="111">
        <v>55000</v>
      </c>
      <c r="L270" s="113">
        <v>0</v>
      </c>
      <c r="M270" s="136">
        <v>0</v>
      </c>
      <c r="N270" s="139"/>
      <c r="O270" s="110">
        <f t="shared" si="10"/>
        <v>-1000</v>
      </c>
    </row>
    <row r="271" spans="1:15" x14ac:dyDescent="0.25">
      <c r="A271" s="102">
        <v>242</v>
      </c>
      <c r="B271" s="108" t="s">
        <v>889</v>
      </c>
      <c r="C271" s="109" t="s">
        <v>890</v>
      </c>
      <c r="D271" s="109">
        <v>5</v>
      </c>
      <c r="E271" s="109">
        <v>10</v>
      </c>
      <c r="F271" s="107">
        <v>15000</v>
      </c>
      <c r="G271" s="107">
        <v>150000</v>
      </c>
      <c r="H271" s="118">
        <v>15000</v>
      </c>
      <c r="I271" s="107">
        <f t="shared" si="9"/>
        <v>75000</v>
      </c>
      <c r="J271" s="111">
        <v>2</v>
      </c>
      <c r="K271" s="111">
        <v>28000</v>
      </c>
      <c r="L271" s="113">
        <v>0</v>
      </c>
      <c r="M271" s="136">
        <v>0</v>
      </c>
      <c r="N271" s="139"/>
      <c r="O271" s="110">
        <f t="shared" si="10"/>
        <v>0</v>
      </c>
    </row>
    <row r="272" spans="1:15" x14ac:dyDescent="0.25">
      <c r="A272" s="102">
        <v>243</v>
      </c>
      <c r="B272" s="108" t="s">
        <v>891</v>
      </c>
      <c r="C272" s="109" t="s">
        <v>884</v>
      </c>
      <c r="D272" s="109">
        <v>2</v>
      </c>
      <c r="E272" s="109">
        <v>2</v>
      </c>
      <c r="F272" s="107">
        <v>70000</v>
      </c>
      <c r="G272" s="107">
        <v>140000</v>
      </c>
      <c r="H272" s="118">
        <v>68000</v>
      </c>
      <c r="I272" s="107">
        <f t="shared" si="9"/>
        <v>136000</v>
      </c>
      <c r="J272" s="111">
        <v>2</v>
      </c>
      <c r="K272" s="111">
        <v>147000</v>
      </c>
      <c r="L272" s="113">
        <v>0</v>
      </c>
      <c r="M272" s="136">
        <v>0</v>
      </c>
      <c r="N272" s="139"/>
      <c r="O272" s="110">
        <f t="shared" si="10"/>
        <v>-2000</v>
      </c>
    </row>
    <row r="273" spans="1:15" x14ac:dyDescent="0.25">
      <c r="A273" s="102">
        <v>244</v>
      </c>
      <c r="B273" s="108" t="s">
        <v>892</v>
      </c>
      <c r="C273" s="109" t="s">
        <v>893</v>
      </c>
      <c r="D273" s="109">
        <v>1</v>
      </c>
      <c r="E273" s="109">
        <v>1</v>
      </c>
      <c r="F273" s="107">
        <v>32000</v>
      </c>
      <c r="G273" s="107">
        <v>32000</v>
      </c>
      <c r="H273" s="118">
        <v>21000</v>
      </c>
      <c r="I273" s="107">
        <f t="shared" si="9"/>
        <v>21000</v>
      </c>
      <c r="J273" s="111">
        <v>1</v>
      </c>
      <c r="K273" s="111">
        <v>21000</v>
      </c>
      <c r="L273" s="113">
        <v>0</v>
      </c>
      <c r="M273" s="136">
        <v>0</v>
      </c>
      <c r="N273" s="139"/>
      <c r="O273" s="110">
        <f t="shared" si="10"/>
        <v>-11000</v>
      </c>
    </row>
    <row r="274" spans="1:15" x14ac:dyDescent="0.25">
      <c r="A274" s="102">
        <v>245</v>
      </c>
      <c r="B274" s="108" t="s">
        <v>894</v>
      </c>
      <c r="C274" s="109" t="s">
        <v>895</v>
      </c>
      <c r="D274" s="109">
        <v>1</v>
      </c>
      <c r="E274" s="109">
        <v>2</v>
      </c>
      <c r="F274" s="107">
        <v>65000</v>
      </c>
      <c r="G274" s="107">
        <v>130000</v>
      </c>
      <c r="H274" s="111">
        <f>F274</f>
        <v>65000</v>
      </c>
      <c r="I274" s="107">
        <f t="shared" si="9"/>
        <v>65000</v>
      </c>
      <c r="J274" s="111">
        <v>0</v>
      </c>
      <c r="K274" s="111">
        <v>0</v>
      </c>
      <c r="L274" s="113">
        <v>0</v>
      </c>
      <c r="M274" s="136">
        <v>0</v>
      </c>
      <c r="N274" s="139"/>
      <c r="O274" s="110">
        <f t="shared" si="10"/>
        <v>0</v>
      </c>
    </row>
    <row r="275" spans="1:15" x14ac:dyDescent="0.25">
      <c r="A275" s="102">
        <v>246</v>
      </c>
      <c r="B275" s="108" t="s">
        <v>896</v>
      </c>
      <c r="C275" s="109" t="s">
        <v>893</v>
      </c>
      <c r="D275" s="109">
        <v>4</v>
      </c>
      <c r="E275" s="109">
        <v>7</v>
      </c>
      <c r="F275" s="107">
        <v>14000</v>
      </c>
      <c r="G275" s="107">
        <v>98000</v>
      </c>
      <c r="H275" s="118">
        <v>13000</v>
      </c>
      <c r="I275" s="107">
        <f t="shared" si="9"/>
        <v>52000</v>
      </c>
      <c r="J275" s="111">
        <v>6</v>
      </c>
      <c r="K275" s="111">
        <v>94000</v>
      </c>
      <c r="L275" s="113">
        <v>3</v>
      </c>
      <c r="M275" s="136">
        <v>39000</v>
      </c>
      <c r="N275" s="139"/>
      <c r="O275" s="110">
        <f t="shared" si="10"/>
        <v>-1000</v>
      </c>
    </row>
    <row r="276" spans="1:15" x14ac:dyDescent="0.25">
      <c r="A276" s="102">
        <v>247</v>
      </c>
      <c r="B276" s="108" t="s">
        <v>897</v>
      </c>
      <c r="C276" s="109" t="s">
        <v>890</v>
      </c>
      <c r="D276" s="109">
        <v>2</v>
      </c>
      <c r="E276" s="109">
        <v>10</v>
      </c>
      <c r="F276" s="107">
        <v>21000</v>
      </c>
      <c r="G276" s="107">
        <v>210000</v>
      </c>
      <c r="H276" s="118">
        <v>19000</v>
      </c>
      <c r="I276" s="107">
        <f t="shared" si="9"/>
        <v>38000</v>
      </c>
      <c r="J276" s="111">
        <v>4</v>
      </c>
      <c r="K276" s="111">
        <v>76000</v>
      </c>
      <c r="L276" s="113">
        <v>4</v>
      </c>
      <c r="M276" s="136">
        <v>76000</v>
      </c>
      <c r="N276" s="139"/>
      <c r="O276" s="110">
        <f t="shared" si="10"/>
        <v>-2000</v>
      </c>
    </row>
    <row r="277" spans="1:15" x14ac:dyDescent="0.25">
      <c r="A277" s="102">
        <v>248</v>
      </c>
      <c r="B277" s="108" t="s">
        <v>898</v>
      </c>
      <c r="C277" s="109" t="s">
        <v>893</v>
      </c>
      <c r="D277" s="109">
        <v>10</v>
      </c>
      <c r="E277" s="109">
        <v>10</v>
      </c>
      <c r="F277" s="107">
        <v>34000</v>
      </c>
      <c r="G277" s="107">
        <v>340000</v>
      </c>
      <c r="H277" s="118">
        <v>33000</v>
      </c>
      <c r="I277" s="107">
        <f t="shared" si="9"/>
        <v>330000</v>
      </c>
      <c r="J277" s="111">
        <v>10</v>
      </c>
      <c r="K277" s="111">
        <v>342000</v>
      </c>
      <c r="L277" s="113">
        <v>2</v>
      </c>
      <c r="M277" s="136">
        <v>66000</v>
      </c>
      <c r="N277" s="139"/>
      <c r="O277" s="110">
        <f t="shared" si="10"/>
        <v>-1000</v>
      </c>
    </row>
    <row r="278" spans="1:15" x14ac:dyDescent="0.25">
      <c r="A278" s="102">
        <v>249</v>
      </c>
      <c r="B278" s="108" t="s">
        <v>899</v>
      </c>
      <c r="C278" s="109" t="s">
        <v>900</v>
      </c>
      <c r="D278" s="109">
        <v>2</v>
      </c>
      <c r="E278" s="109">
        <v>2</v>
      </c>
      <c r="F278" s="107">
        <v>45000</v>
      </c>
      <c r="G278" s="107">
        <v>90000</v>
      </c>
      <c r="H278" s="111">
        <f>F278</f>
        <v>45000</v>
      </c>
      <c r="I278" s="107">
        <f t="shared" si="9"/>
        <v>90000</v>
      </c>
      <c r="J278" s="111"/>
      <c r="K278" s="111"/>
      <c r="L278" s="113"/>
      <c r="M278" s="136"/>
      <c r="N278" s="139" t="s">
        <v>986</v>
      </c>
      <c r="O278" s="110">
        <f t="shared" si="10"/>
        <v>0</v>
      </c>
    </row>
    <row r="279" spans="1:15" x14ac:dyDescent="0.25">
      <c r="A279" s="102">
        <v>250</v>
      </c>
      <c r="B279" s="108" t="s">
        <v>901</v>
      </c>
      <c r="C279" s="109" t="s">
        <v>366</v>
      </c>
      <c r="D279" s="109">
        <v>4</v>
      </c>
      <c r="E279" s="109">
        <v>4</v>
      </c>
      <c r="F279" s="107">
        <v>18000</v>
      </c>
      <c r="G279" s="107">
        <v>72000</v>
      </c>
      <c r="H279" s="118">
        <v>17000</v>
      </c>
      <c r="I279" s="107">
        <f t="shared" si="9"/>
        <v>68000</v>
      </c>
      <c r="J279" s="111">
        <v>2</v>
      </c>
      <c r="K279" s="111">
        <v>40000</v>
      </c>
      <c r="L279" s="113">
        <v>0</v>
      </c>
      <c r="M279" s="136">
        <v>0</v>
      </c>
      <c r="N279" s="139"/>
      <c r="O279" s="110">
        <f t="shared" si="10"/>
        <v>-1000</v>
      </c>
    </row>
    <row r="280" spans="1:15" x14ac:dyDescent="0.25">
      <c r="A280" s="102">
        <v>251</v>
      </c>
      <c r="B280" s="108" t="s">
        <v>902</v>
      </c>
      <c r="C280" s="109" t="s">
        <v>903</v>
      </c>
      <c r="D280" s="109">
        <v>2</v>
      </c>
      <c r="E280" s="109">
        <v>2</v>
      </c>
      <c r="F280" s="107">
        <v>14000</v>
      </c>
      <c r="G280" s="107">
        <v>28000</v>
      </c>
      <c r="H280" s="118">
        <v>13000</v>
      </c>
      <c r="I280" s="107">
        <f t="shared" si="9"/>
        <v>26000</v>
      </c>
      <c r="J280" s="111">
        <v>4</v>
      </c>
      <c r="K280" s="111">
        <v>64000</v>
      </c>
      <c r="L280" s="113">
        <v>0</v>
      </c>
      <c r="M280" s="136">
        <v>0</v>
      </c>
      <c r="N280" s="139"/>
      <c r="O280" s="110">
        <f t="shared" si="10"/>
        <v>-1000</v>
      </c>
    </row>
    <row r="281" spans="1:15" x14ac:dyDescent="0.25">
      <c r="A281" s="102">
        <v>252</v>
      </c>
      <c r="B281" s="108" t="s">
        <v>904</v>
      </c>
      <c r="C281" s="109" t="s">
        <v>905</v>
      </c>
      <c r="D281" s="109">
        <v>15</v>
      </c>
      <c r="E281" s="109">
        <v>15</v>
      </c>
      <c r="F281" s="107">
        <v>20000</v>
      </c>
      <c r="G281" s="107">
        <v>300000</v>
      </c>
      <c r="H281" s="118">
        <v>20000</v>
      </c>
      <c r="I281" s="107">
        <f t="shared" si="9"/>
        <v>300000</v>
      </c>
      <c r="J281" s="111">
        <v>10</v>
      </c>
      <c r="K281" s="111">
        <v>200000</v>
      </c>
      <c r="L281" s="113">
        <v>0</v>
      </c>
      <c r="M281" s="136">
        <v>0</v>
      </c>
      <c r="N281" s="139"/>
      <c r="O281" s="110">
        <f t="shared" si="10"/>
        <v>0</v>
      </c>
    </row>
    <row r="282" spans="1:15" x14ac:dyDescent="0.25">
      <c r="A282" s="102">
        <v>253</v>
      </c>
      <c r="B282" s="108" t="s">
        <v>906</v>
      </c>
      <c r="C282" s="109" t="s">
        <v>907</v>
      </c>
      <c r="D282" s="109">
        <v>50</v>
      </c>
      <c r="E282" s="109">
        <v>100</v>
      </c>
      <c r="F282" s="107">
        <v>2500</v>
      </c>
      <c r="G282" s="107">
        <v>250000</v>
      </c>
      <c r="H282" s="118">
        <v>650</v>
      </c>
      <c r="I282" s="107">
        <f t="shared" si="9"/>
        <v>32500</v>
      </c>
      <c r="J282" s="111"/>
      <c r="K282" s="111"/>
      <c r="L282" s="113"/>
      <c r="M282" s="136"/>
      <c r="N282" s="139" t="s">
        <v>986</v>
      </c>
      <c r="O282" s="110">
        <f t="shared" si="10"/>
        <v>-1850</v>
      </c>
    </row>
    <row r="283" spans="1:15" x14ac:dyDescent="0.25">
      <c r="A283" s="102">
        <v>254</v>
      </c>
      <c r="B283" s="108" t="s">
        <v>908</v>
      </c>
      <c r="C283" s="109" t="s">
        <v>909</v>
      </c>
      <c r="D283" s="109">
        <v>50</v>
      </c>
      <c r="E283" s="109">
        <v>50</v>
      </c>
      <c r="F283" s="107">
        <v>41000</v>
      </c>
      <c r="G283" s="107">
        <v>2050000</v>
      </c>
      <c r="H283" s="118">
        <v>650</v>
      </c>
      <c r="I283" s="107">
        <f t="shared" si="9"/>
        <v>32500</v>
      </c>
      <c r="J283" s="111">
        <v>69</v>
      </c>
      <c r="K283" s="111">
        <v>40135.71</v>
      </c>
      <c r="L283" s="113">
        <v>11</v>
      </c>
      <c r="M283" s="136">
        <v>7150</v>
      </c>
      <c r="N283" s="139"/>
      <c r="O283" s="110">
        <f t="shared" si="10"/>
        <v>-40350</v>
      </c>
    </row>
    <row r="284" spans="1:15" x14ac:dyDescent="0.25">
      <c r="A284" s="102">
        <v>255</v>
      </c>
      <c r="B284" s="108" t="s">
        <v>910</v>
      </c>
      <c r="C284" s="109" t="s">
        <v>907</v>
      </c>
      <c r="D284" s="109">
        <v>10</v>
      </c>
      <c r="E284" s="109">
        <v>10</v>
      </c>
      <c r="F284" s="107">
        <v>82000</v>
      </c>
      <c r="G284" s="107">
        <v>820000</v>
      </c>
      <c r="H284" s="118">
        <v>81000</v>
      </c>
      <c r="I284" s="107">
        <f t="shared" si="9"/>
        <v>810000</v>
      </c>
      <c r="J284" s="111">
        <v>12</v>
      </c>
      <c r="K284" s="111">
        <v>980000</v>
      </c>
      <c r="L284" s="113">
        <v>4</v>
      </c>
      <c r="M284" s="136">
        <v>324000</v>
      </c>
      <c r="N284" s="139"/>
      <c r="O284" s="110">
        <f t="shared" si="10"/>
        <v>-1000</v>
      </c>
    </row>
    <row r="285" spans="1:15" x14ac:dyDescent="0.25">
      <c r="A285" s="102">
        <v>256</v>
      </c>
      <c r="B285" s="108" t="s">
        <v>911</v>
      </c>
      <c r="C285" s="109" t="s">
        <v>912</v>
      </c>
      <c r="D285" s="109">
        <v>2</v>
      </c>
      <c r="E285" s="109">
        <v>2</v>
      </c>
      <c r="F285" s="107">
        <v>90000</v>
      </c>
      <c r="G285" s="107">
        <v>180000</v>
      </c>
      <c r="H285" s="118">
        <v>9000</v>
      </c>
      <c r="I285" s="107">
        <f t="shared" si="9"/>
        <v>18000</v>
      </c>
      <c r="J285" s="111">
        <v>3</v>
      </c>
      <c r="K285" s="111">
        <v>24500</v>
      </c>
      <c r="L285" s="113">
        <v>0</v>
      </c>
      <c r="M285" s="136">
        <v>0</v>
      </c>
      <c r="N285" s="139"/>
      <c r="O285" s="110">
        <f t="shared" si="10"/>
        <v>-81000</v>
      </c>
    </row>
    <row r="286" spans="1:15" x14ac:dyDescent="0.25">
      <c r="A286" s="102">
        <v>257</v>
      </c>
      <c r="B286" s="108" t="s">
        <v>913</v>
      </c>
      <c r="C286" s="109" t="s">
        <v>914</v>
      </c>
      <c r="D286" s="109">
        <v>4</v>
      </c>
      <c r="E286" s="109">
        <v>4</v>
      </c>
      <c r="F286" s="107">
        <v>78000</v>
      </c>
      <c r="G286" s="107">
        <v>312000</v>
      </c>
      <c r="H286" s="118">
        <v>74000</v>
      </c>
      <c r="I286" s="107">
        <f t="shared" si="9"/>
        <v>296000</v>
      </c>
      <c r="J286" s="111">
        <v>4</v>
      </c>
      <c r="K286" s="111">
        <v>295000</v>
      </c>
      <c r="L286" s="113">
        <v>0</v>
      </c>
      <c r="M286" s="136">
        <v>0</v>
      </c>
      <c r="N286" s="139"/>
      <c r="O286" s="110">
        <f t="shared" si="10"/>
        <v>-4000</v>
      </c>
    </row>
    <row r="287" spans="1:15" ht="26.4" x14ac:dyDescent="0.25">
      <c r="A287" s="102">
        <v>258</v>
      </c>
      <c r="B287" s="108" t="s">
        <v>915</v>
      </c>
      <c r="C287" s="109" t="s">
        <v>916</v>
      </c>
      <c r="D287" s="109">
        <v>1</v>
      </c>
      <c r="E287" s="109">
        <v>1</v>
      </c>
      <c r="F287" s="107">
        <v>78000</v>
      </c>
      <c r="G287" s="107">
        <v>78000</v>
      </c>
      <c r="H287" s="118">
        <v>65000</v>
      </c>
      <c r="I287" s="107">
        <f t="shared" si="9"/>
        <v>65000</v>
      </c>
      <c r="J287" s="111">
        <v>1</v>
      </c>
      <c r="K287" s="111">
        <v>65000</v>
      </c>
      <c r="L287" s="113">
        <v>0</v>
      </c>
      <c r="M287" s="136">
        <v>0</v>
      </c>
      <c r="N287" s="139"/>
      <c r="O287" s="110">
        <f t="shared" si="10"/>
        <v>-13000</v>
      </c>
    </row>
    <row r="288" spans="1:15" x14ac:dyDescent="0.25">
      <c r="A288" s="102">
        <v>259</v>
      </c>
      <c r="B288" s="108" t="s">
        <v>917</v>
      </c>
      <c r="C288" s="109" t="s">
        <v>918</v>
      </c>
      <c r="D288" s="109">
        <v>2</v>
      </c>
      <c r="E288" s="109">
        <v>2</v>
      </c>
      <c r="F288" s="107">
        <v>32000</v>
      </c>
      <c r="G288" s="107">
        <v>64000</v>
      </c>
      <c r="H288" s="118">
        <v>30000</v>
      </c>
      <c r="I288" s="107">
        <f t="shared" si="9"/>
        <v>60000</v>
      </c>
      <c r="J288" s="111">
        <v>1</v>
      </c>
      <c r="K288" s="111">
        <v>30000</v>
      </c>
      <c r="L288" s="113">
        <v>0</v>
      </c>
      <c r="M288" s="136">
        <v>0</v>
      </c>
      <c r="N288" s="139"/>
      <c r="O288" s="110">
        <f t="shared" si="10"/>
        <v>-2000</v>
      </c>
    </row>
    <row r="289" spans="1:15" x14ac:dyDescent="0.25">
      <c r="A289" s="102">
        <v>260</v>
      </c>
      <c r="B289" s="108" t="s">
        <v>919</v>
      </c>
      <c r="C289" s="109" t="s">
        <v>920</v>
      </c>
      <c r="D289" s="109">
        <v>3</v>
      </c>
      <c r="E289" s="109">
        <v>3</v>
      </c>
      <c r="F289" s="107">
        <v>9000</v>
      </c>
      <c r="G289" s="107">
        <v>27000</v>
      </c>
      <c r="H289" s="118">
        <v>8000</v>
      </c>
      <c r="I289" s="107">
        <f t="shared" si="9"/>
        <v>24000</v>
      </c>
      <c r="J289" s="111">
        <v>3</v>
      </c>
      <c r="K289" s="111">
        <v>24000</v>
      </c>
      <c r="L289" s="113">
        <v>0</v>
      </c>
      <c r="M289" s="136">
        <v>0</v>
      </c>
      <c r="N289" s="139"/>
      <c r="O289" s="110">
        <f t="shared" si="10"/>
        <v>-1000</v>
      </c>
    </row>
    <row r="290" spans="1:15" x14ac:dyDescent="0.25">
      <c r="A290" s="102">
        <v>261</v>
      </c>
      <c r="B290" s="108" t="s">
        <v>921</v>
      </c>
      <c r="C290" s="109" t="s">
        <v>916</v>
      </c>
      <c r="D290" s="109">
        <v>2</v>
      </c>
      <c r="E290" s="109">
        <v>2</v>
      </c>
      <c r="F290" s="107">
        <v>15000</v>
      </c>
      <c r="G290" s="107">
        <v>30000</v>
      </c>
      <c r="H290" s="111">
        <f>F290</f>
        <v>15000</v>
      </c>
      <c r="I290" s="107">
        <f t="shared" si="9"/>
        <v>30000</v>
      </c>
      <c r="J290" s="111"/>
      <c r="K290" s="111"/>
      <c r="L290" s="113"/>
      <c r="M290" s="136"/>
      <c r="N290" s="139" t="s">
        <v>986</v>
      </c>
      <c r="O290" s="110">
        <f t="shared" si="10"/>
        <v>0</v>
      </c>
    </row>
    <row r="291" spans="1:15" x14ac:dyDescent="0.25">
      <c r="A291" s="102">
        <v>262</v>
      </c>
      <c r="B291" s="108" t="s">
        <v>922</v>
      </c>
      <c r="C291" s="109" t="s">
        <v>916</v>
      </c>
      <c r="D291" s="109">
        <v>2</v>
      </c>
      <c r="E291" s="109">
        <v>2</v>
      </c>
      <c r="F291" s="107">
        <v>1000</v>
      </c>
      <c r="G291" s="107">
        <v>2000</v>
      </c>
      <c r="H291" s="118">
        <v>1000</v>
      </c>
      <c r="I291" s="107">
        <f t="shared" si="9"/>
        <v>2000</v>
      </c>
      <c r="J291" s="111">
        <v>4</v>
      </c>
      <c r="K291" s="111">
        <v>4000</v>
      </c>
      <c r="L291" s="113">
        <v>0</v>
      </c>
      <c r="M291" s="136">
        <v>0</v>
      </c>
      <c r="N291" s="139"/>
      <c r="O291" s="110">
        <f t="shared" si="10"/>
        <v>0</v>
      </c>
    </row>
    <row r="292" spans="1:15" x14ac:dyDescent="0.25">
      <c r="A292" s="102">
        <v>263</v>
      </c>
      <c r="B292" s="108" t="s">
        <v>923</v>
      </c>
      <c r="C292" s="109" t="s">
        <v>916</v>
      </c>
      <c r="D292" s="109">
        <v>2</v>
      </c>
      <c r="E292" s="109">
        <v>2</v>
      </c>
      <c r="F292" s="107">
        <v>1000</v>
      </c>
      <c r="G292" s="107">
        <v>2000</v>
      </c>
      <c r="H292" s="118">
        <v>1000</v>
      </c>
      <c r="I292" s="107">
        <f t="shared" si="9"/>
        <v>2000</v>
      </c>
      <c r="J292" s="111">
        <v>2</v>
      </c>
      <c r="K292" s="111">
        <v>2000</v>
      </c>
      <c r="L292" s="113">
        <v>0</v>
      </c>
      <c r="M292" s="136">
        <v>0</v>
      </c>
      <c r="N292" s="139"/>
      <c r="O292" s="110">
        <f t="shared" si="10"/>
        <v>0</v>
      </c>
    </row>
    <row r="293" spans="1:15" ht="26.4" x14ac:dyDescent="0.25">
      <c r="A293" s="102">
        <v>264</v>
      </c>
      <c r="B293" s="108" t="s">
        <v>924</v>
      </c>
      <c r="C293" s="109" t="s">
        <v>925</v>
      </c>
      <c r="D293" s="109">
        <v>2</v>
      </c>
      <c r="E293" s="109">
        <v>2</v>
      </c>
      <c r="F293" s="107">
        <v>28000</v>
      </c>
      <c r="G293" s="107">
        <v>56000</v>
      </c>
      <c r="H293" s="118">
        <v>26000</v>
      </c>
      <c r="I293" s="107">
        <f t="shared" si="9"/>
        <v>52000</v>
      </c>
      <c r="J293" s="111">
        <v>4</v>
      </c>
      <c r="K293" s="111">
        <v>99200</v>
      </c>
      <c r="L293" s="113">
        <v>1</v>
      </c>
      <c r="M293" s="136">
        <v>26000</v>
      </c>
      <c r="N293" s="139"/>
      <c r="O293" s="110">
        <f t="shared" si="10"/>
        <v>-2000</v>
      </c>
    </row>
    <row r="294" spans="1:15" ht="26.4" x14ac:dyDescent="0.25">
      <c r="A294" s="102">
        <v>265</v>
      </c>
      <c r="B294" s="108" t="s">
        <v>926</v>
      </c>
      <c r="C294" s="109" t="s">
        <v>920</v>
      </c>
      <c r="D294" s="109">
        <v>4</v>
      </c>
      <c r="E294" s="109">
        <v>4</v>
      </c>
      <c r="F294" s="107">
        <v>2700</v>
      </c>
      <c r="G294" s="107">
        <v>10800</v>
      </c>
      <c r="H294" s="118">
        <v>2500</v>
      </c>
      <c r="I294" s="107">
        <f t="shared" si="9"/>
        <v>10000</v>
      </c>
      <c r="J294" s="111">
        <v>17</v>
      </c>
      <c r="K294" s="111">
        <v>42500</v>
      </c>
      <c r="L294" s="113">
        <v>0</v>
      </c>
      <c r="M294" s="136">
        <v>0</v>
      </c>
      <c r="N294" s="139"/>
      <c r="O294" s="110">
        <f t="shared" si="10"/>
        <v>-200</v>
      </c>
    </row>
    <row r="295" spans="1:15" x14ac:dyDescent="0.25">
      <c r="A295" s="102">
        <v>266</v>
      </c>
      <c r="B295" s="108" t="s">
        <v>927</v>
      </c>
      <c r="C295" s="109" t="s">
        <v>916</v>
      </c>
      <c r="D295" s="109">
        <v>5</v>
      </c>
      <c r="E295" s="109">
        <v>5</v>
      </c>
      <c r="F295" s="107">
        <v>3800</v>
      </c>
      <c r="G295" s="107">
        <v>19000</v>
      </c>
      <c r="H295" s="118">
        <v>3500</v>
      </c>
      <c r="I295" s="107">
        <f t="shared" si="9"/>
        <v>17500</v>
      </c>
      <c r="J295" s="111"/>
      <c r="K295" s="111"/>
      <c r="L295" s="113"/>
      <c r="M295" s="136"/>
      <c r="N295" s="139" t="s">
        <v>986</v>
      </c>
      <c r="O295" s="110">
        <f t="shared" si="10"/>
        <v>-300</v>
      </c>
    </row>
    <row r="296" spans="1:15" x14ac:dyDescent="0.25">
      <c r="A296" s="102">
        <v>267</v>
      </c>
      <c r="B296" s="108" t="s">
        <v>928</v>
      </c>
      <c r="C296" s="109" t="s">
        <v>920</v>
      </c>
      <c r="D296" s="109">
        <v>1</v>
      </c>
      <c r="E296" s="109">
        <v>1</v>
      </c>
      <c r="F296" s="107">
        <v>25000</v>
      </c>
      <c r="G296" s="107">
        <v>25000</v>
      </c>
      <c r="H296" s="118">
        <v>26000</v>
      </c>
      <c r="I296" s="107">
        <f t="shared" si="9"/>
        <v>26000</v>
      </c>
      <c r="J296" s="111">
        <v>1</v>
      </c>
      <c r="K296" s="111">
        <v>26500</v>
      </c>
      <c r="L296" s="113">
        <v>0</v>
      </c>
      <c r="M296" s="136">
        <v>0</v>
      </c>
      <c r="N296" s="139"/>
      <c r="O296" s="110">
        <f t="shared" si="10"/>
        <v>1000</v>
      </c>
    </row>
    <row r="297" spans="1:15" x14ac:dyDescent="0.25">
      <c r="A297" s="102">
        <v>268</v>
      </c>
      <c r="B297" s="108" t="s">
        <v>929</v>
      </c>
      <c r="C297" s="109" t="s">
        <v>631</v>
      </c>
      <c r="D297" s="109">
        <v>2</v>
      </c>
      <c r="E297" s="109">
        <v>2</v>
      </c>
      <c r="F297" s="107">
        <v>16000</v>
      </c>
      <c r="G297" s="107">
        <v>32000</v>
      </c>
      <c r="H297" s="111">
        <f>F297</f>
        <v>16000</v>
      </c>
      <c r="I297" s="107">
        <f t="shared" si="9"/>
        <v>32000</v>
      </c>
      <c r="J297" s="111">
        <v>2</v>
      </c>
      <c r="K297" s="111">
        <v>12000</v>
      </c>
      <c r="L297" s="113">
        <v>0</v>
      </c>
      <c r="M297" s="136">
        <v>0</v>
      </c>
      <c r="N297" s="139"/>
      <c r="O297" s="110">
        <f t="shared" si="10"/>
        <v>0</v>
      </c>
    </row>
    <row r="298" spans="1:15" x14ac:dyDescent="0.25">
      <c r="A298" s="102">
        <v>269</v>
      </c>
      <c r="B298" s="108" t="s">
        <v>930</v>
      </c>
      <c r="C298" s="109" t="s">
        <v>631</v>
      </c>
      <c r="D298" s="109">
        <v>2</v>
      </c>
      <c r="E298" s="109">
        <v>2</v>
      </c>
      <c r="F298" s="107">
        <v>13000</v>
      </c>
      <c r="G298" s="107">
        <v>26000</v>
      </c>
      <c r="H298" s="111">
        <f>F298</f>
        <v>13000</v>
      </c>
      <c r="I298" s="107">
        <f t="shared" si="9"/>
        <v>26000</v>
      </c>
      <c r="J298" s="111"/>
      <c r="K298" s="111"/>
      <c r="L298" s="113"/>
      <c r="M298" s="136"/>
      <c r="N298" s="139" t="s">
        <v>986</v>
      </c>
      <c r="O298" s="110">
        <f t="shared" si="10"/>
        <v>0</v>
      </c>
    </row>
    <row r="299" spans="1:15" ht="39.6" x14ac:dyDescent="0.25">
      <c r="A299" s="102">
        <v>270</v>
      </c>
      <c r="B299" s="108" t="s">
        <v>931</v>
      </c>
      <c r="C299" s="125" t="s">
        <v>932</v>
      </c>
      <c r="D299" s="109">
        <v>1</v>
      </c>
      <c r="E299" s="109">
        <v>1</v>
      </c>
      <c r="F299" s="107">
        <v>125000</v>
      </c>
      <c r="G299" s="107">
        <v>125000</v>
      </c>
      <c r="H299" s="118">
        <v>120000</v>
      </c>
      <c r="I299" s="107">
        <f t="shared" si="9"/>
        <v>120000</v>
      </c>
      <c r="J299" s="111">
        <v>2</v>
      </c>
      <c r="K299" s="111">
        <v>238000</v>
      </c>
      <c r="L299" s="113">
        <v>0</v>
      </c>
      <c r="M299" s="136">
        <v>0</v>
      </c>
      <c r="N299" s="139" t="s">
        <v>986</v>
      </c>
      <c r="O299" s="110">
        <f t="shared" si="10"/>
        <v>-5000</v>
      </c>
    </row>
    <row r="300" spans="1:15" ht="39.6" x14ac:dyDescent="0.25">
      <c r="A300" s="102">
        <v>271</v>
      </c>
      <c r="B300" s="108" t="s">
        <v>933</v>
      </c>
      <c r="C300" s="125" t="s">
        <v>932</v>
      </c>
      <c r="D300" s="109">
        <v>1</v>
      </c>
      <c r="E300" s="109">
        <v>1</v>
      </c>
      <c r="F300" s="107">
        <v>125000</v>
      </c>
      <c r="G300" s="107">
        <v>125000</v>
      </c>
      <c r="H300" s="118">
        <v>120000</v>
      </c>
      <c r="I300" s="107">
        <f t="shared" si="9"/>
        <v>120000</v>
      </c>
      <c r="J300" s="111">
        <v>2</v>
      </c>
      <c r="K300" s="111">
        <v>238000</v>
      </c>
      <c r="L300" s="113">
        <v>0</v>
      </c>
      <c r="M300" s="136">
        <v>0</v>
      </c>
      <c r="N300" s="139"/>
      <c r="O300" s="110">
        <f t="shared" si="10"/>
        <v>-5000</v>
      </c>
    </row>
    <row r="301" spans="1:15" ht="39.6" x14ac:dyDescent="0.25">
      <c r="A301" s="102">
        <v>272</v>
      </c>
      <c r="B301" s="108" t="s">
        <v>934</v>
      </c>
      <c r="C301" s="125" t="s">
        <v>932</v>
      </c>
      <c r="D301" s="109">
        <v>1</v>
      </c>
      <c r="E301" s="109">
        <v>1</v>
      </c>
      <c r="F301" s="107">
        <v>125000</v>
      </c>
      <c r="G301" s="107">
        <v>125000</v>
      </c>
      <c r="H301" s="118">
        <v>120000</v>
      </c>
      <c r="I301" s="107">
        <f t="shared" si="9"/>
        <v>120000</v>
      </c>
      <c r="J301" s="111">
        <v>1</v>
      </c>
      <c r="K301" s="111">
        <v>118000</v>
      </c>
      <c r="L301" s="113">
        <v>0</v>
      </c>
      <c r="M301" s="136">
        <v>0</v>
      </c>
      <c r="N301" s="139"/>
      <c r="O301" s="110">
        <f t="shared" si="10"/>
        <v>-5000</v>
      </c>
    </row>
    <row r="302" spans="1:15" ht="39.6" x14ac:dyDescent="0.25">
      <c r="A302" s="102">
        <v>273</v>
      </c>
      <c r="B302" s="108" t="s">
        <v>935</v>
      </c>
      <c r="C302" s="125" t="s">
        <v>932</v>
      </c>
      <c r="D302" s="109">
        <v>1</v>
      </c>
      <c r="E302" s="109">
        <v>1</v>
      </c>
      <c r="F302" s="107">
        <v>125000</v>
      </c>
      <c r="G302" s="107">
        <v>125000</v>
      </c>
      <c r="H302" s="118">
        <v>120000</v>
      </c>
      <c r="I302" s="107">
        <f t="shared" si="9"/>
        <v>120000</v>
      </c>
      <c r="J302" s="111">
        <v>2</v>
      </c>
      <c r="K302" s="111">
        <v>238000</v>
      </c>
      <c r="L302" s="113">
        <v>0</v>
      </c>
      <c r="M302" s="136">
        <v>0</v>
      </c>
      <c r="N302" s="139"/>
      <c r="O302" s="110">
        <f t="shared" si="10"/>
        <v>-5000</v>
      </c>
    </row>
    <row r="303" spans="1:15" ht="26.4" x14ac:dyDescent="0.25">
      <c r="A303" s="102">
        <v>274</v>
      </c>
      <c r="B303" s="108" t="s">
        <v>936</v>
      </c>
      <c r="C303" s="125" t="s">
        <v>937</v>
      </c>
      <c r="D303" s="109">
        <v>1</v>
      </c>
      <c r="E303" s="109">
        <v>1</v>
      </c>
      <c r="F303" s="107">
        <v>300000</v>
      </c>
      <c r="G303" s="107">
        <v>300000</v>
      </c>
      <c r="H303" s="118">
        <v>200000</v>
      </c>
      <c r="I303" s="107">
        <f t="shared" si="9"/>
        <v>200000</v>
      </c>
      <c r="J303" s="111">
        <v>0</v>
      </c>
      <c r="K303" s="111">
        <v>0</v>
      </c>
      <c r="L303" s="113">
        <v>0</v>
      </c>
      <c r="M303" s="136">
        <v>0</v>
      </c>
      <c r="N303" s="139"/>
      <c r="O303" s="110">
        <f t="shared" si="10"/>
        <v>-100000</v>
      </c>
    </row>
    <row r="304" spans="1:15" ht="26.4" x14ac:dyDescent="0.25">
      <c r="A304" s="102">
        <v>275</v>
      </c>
      <c r="B304" s="108" t="s">
        <v>938</v>
      </c>
      <c r="C304" s="125" t="s">
        <v>937</v>
      </c>
      <c r="D304" s="109">
        <v>1</v>
      </c>
      <c r="E304" s="109">
        <v>1</v>
      </c>
      <c r="F304" s="107">
        <v>300000</v>
      </c>
      <c r="G304" s="107">
        <v>300000</v>
      </c>
      <c r="H304" s="118">
        <v>300000</v>
      </c>
      <c r="I304" s="107">
        <f t="shared" si="9"/>
        <v>300000</v>
      </c>
      <c r="J304" s="111">
        <v>1</v>
      </c>
      <c r="K304" s="111">
        <v>300000</v>
      </c>
      <c r="L304" s="113">
        <v>0</v>
      </c>
      <c r="M304" s="136">
        <v>0</v>
      </c>
      <c r="N304" s="139"/>
      <c r="O304" s="110">
        <f t="shared" si="10"/>
        <v>0</v>
      </c>
    </row>
    <row r="305" spans="1:15" ht="26.4" x14ac:dyDescent="0.25">
      <c r="A305" s="102">
        <v>276</v>
      </c>
      <c r="B305" s="108" t="s">
        <v>939</v>
      </c>
      <c r="C305" s="125" t="s">
        <v>937</v>
      </c>
      <c r="D305" s="109">
        <v>1</v>
      </c>
      <c r="E305" s="109">
        <v>1</v>
      </c>
      <c r="F305" s="107">
        <v>300000</v>
      </c>
      <c r="G305" s="107">
        <v>300000</v>
      </c>
      <c r="H305" s="107">
        <f>F305</f>
        <v>300000</v>
      </c>
      <c r="I305" s="107">
        <f t="shared" si="9"/>
        <v>300000</v>
      </c>
      <c r="J305" s="111"/>
      <c r="K305" s="111"/>
      <c r="L305" s="113"/>
      <c r="M305" s="136"/>
      <c r="N305" s="139" t="s">
        <v>986</v>
      </c>
      <c r="O305" s="110">
        <f t="shared" si="10"/>
        <v>0</v>
      </c>
    </row>
    <row r="306" spans="1:15" ht="39.6" x14ac:dyDescent="0.25">
      <c r="A306" s="102">
        <v>277</v>
      </c>
      <c r="B306" s="108" t="s">
        <v>940</v>
      </c>
      <c r="C306" s="125" t="s">
        <v>932</v>
      </c>
      <c r="D306" s="109">
        <v>1</v>
      </c>
      <c r="E306" s="109">
        <v>1</v>
      </c>
      <c r="F306" s="107">
        <v>1500000</v>
      </c>
      <c r="G306" s="107">
        <v>1500000</v>
      </c>
      <c r="H306" s="118">
        <v>1350000</v>
      </c>
      <c r="I306" s="107">
        <f t="shared" si="9"/>
        <v>1350000</v>
      </c>
      <c r="J306" s="111">
        <v>2</v>
      </c>
      <c r="K306" s="111">
        <v>2498000</v>
      </c>
      <c r="L306" s="113">
        <v>0</v>
      </c>
      <c r="M306" s="136">
        <v>0</v>
      </c>
      <c r="N306" s="139"/>
      <c r="O306" s="110">
        <f t="shared" si="10"/>
        <v>-150000</v>
      </c>
    </row>
    <row r="307" spans="1:15" ht="26.4" x14ac:dyDescent="0.25">
      <c r="A307" s="102">
        <v>278</v>
      </c>
      <c r="B307" s="108" t="s">
        <v>941</v>
      </c>
      <c r="C307" s="109" t="s">
        <v>942</v>
      </c>
      <c r="D307" s="109">
        <v>2</v>
      </c>
      <c r="E307" s="109">
        <v>2</v>
      </c>
      <c r="F307" s="107">
        <v>600000</v>
      </c>
      <c r="G307" s="107">
        <v>1200000</v>
      </c>
      <c r="H307" s="118">
        <v>248000</v>
      </c>
      <c r="I307" s="107">
        <f t="shared" si="9"/>
        <v>496000</v>
      </c>
      <c r="J307" s="111">
        <v>1</v>
      </c>
      <c r="K307" s="111">
        <v>315000</v>
      </c>
      <c r="L307" s="113">
        <v>2</v>
      </c>
      <c r="M307" s="136">
        <v>496000</v>
      </c>
      <c r="N307" s="139"/>
      <c r="O307" s="110">
        <f t="shared" si="10"/>
        <v>-352000</v>
      </c>
    </row>
    <row r="308" spans="1:15" x14ac:dyDescent="0.25">
      <c r="A308" s="102"/>
      <c r="B308" s="116" t="s">
        <v>807</v>
      </c>
      <c r="C308" s="109"/>
      <c r="D308" s="109"/>
      <c r="E308" s="109"/>
      <c r="F308" s="107"/>
      <c r="G308" s="117">
        <v>10406800</v>
      </c>
      <c r="H308" s="117"/>
      <c r="I308" s="106">
        <f>SUM(I264:I307)</f>
        <v>6355500</v>
      </c>
      <c r="J308" s="130"/>
      <c r="K308" s="130"/>
      <c r="L308" s="113"/>
      <c r="M308" s="136"/>
      <c r="N308" s="139"/>
      <c r="O308" s="110">
        <f t="shared" si="10"/>
        <v>0</v>
      </c>
    </row>
    <row r="309" spans="1:15" x14ac:dyDescent="0.25">
      <c r="A309" s="102"/>
      <c r="B309" s="116" t="s">
        <v>943</v>
      </c>
      <c r="C309" s="109"/>
      <c r="D309" s="109"/>
      <c r="E309" s="109"/>
      <c r="F309" s="107"/>
      <c r="G309" s="107"/>
      <c r="H309" s="107"/>
      <c r="I309" s="107"/>
      <c r="J309" s="111"/>
      <c r="K309" s="111"/>
      <c r="L309" s="113"/>
      <c r="M309" s="136"/>
      <c r="N309" s="139"/>
      <c r="O309" s="110">
        <f t="shared" si="10"/>
        <v>0</v>
      </c>
    </row>
    <row r="310" spans="1:15" x14ac:dyDescent="0.25">
      <c r="A310" s="102">
        <v>279</v>
      </c>
      <c r="B310" s="108" t="s">
        <v>944</v>
      </c>
      <c r="C310" s="109" t="s">
        <v>692</v>
      </c>
      <c r="D310" s="109">
        <v>7</v>
      </c>
      <c r="E310" s="109">
        <v>7</v>
      </c>
      <c r="F310" s="107">
        <v>63115</v>
      </c>
      <c r="G310" s="107">
        <v>441805</v>
      </c>
      <c r="H310" s="120">
        <v>49820</v>
      </c>
      <c r="I310" s="107">
        <f t="shared" si="9"/>
        <v>348740</v>
      </c>
      <c r="J310" s="111">
        <v>0</v>
      </c>
      <c r="K310" s="111">
        <v>0</v>
      </c>
      <c r="L310" s="113">
        <v>0</v>
      </c>
      <c r="M310" s="136">
        <v>0</v>
      </c>
      <c r="N310" s="139"/>
      <c r="O310" s="110">
        <f t="shared" si="10"/>
        <v>-13295</v>
      </c>
    </row>
    <row r="311" spans="1:15" x14ac:dyDescent="0.25">
      <c r="A311" s="102">
        <v>280</v>
      </c>
      <c r="B311" s="108" t="s">
        <v>945</v>
      </c>
      <c r="C311" s="109" t="s">
        <v>692</v>
      </c>
      <c r="D311" s="109">
        <v>7</v>
      </c>
      <c r="E311" s="109">
        <v>7</v>
      </c>
      <c r="F311" s="107">
        <v>95680</v>
      </c>
      <c r="G311" s="107">
        <v>669760</v>
      </c>
      <c r="H311" s="120">
        <v>80620</v>
      </c>
      <c r="I311" s="107">
        <f t="shared" si="9"/>
        <v>564340</v>
      </c>
      <c r="J311" s="111">
        <v>0</v>
      </c>
      <c r="K311" s="111">
        <v>0</v>
      </c>
      <c r="L311" s="113">
        <v>0</v>
      </c>
      <c r="M311" s="136">
        <v>0</v>
      </c>
      <c r="N311" s="139"/>
      <c r="O311" s="110">
        <f t="shared" si="10"/>
        <v>-15060</v>
      </c>
    </row>
    <row r="312" spans="1:15" x14ac:dyDescent="0.25">
      <c r="A312" s="102">
        <v>281</v>
      </c>
      <c r="B312" s="108" t="s">
        <v>989</v>
      </c>
      <c r="C312" s="109" t="s">
        <v>692</v>
      </c>
      <c r="D312" s="109">
        <v>4</v>
      </c>
      <c r="E312" s="109">
        <v>4</v>
      </c>
      <c r="F312" s="107">
        <v>213015</v>
      </c>
      <c r="G312" s="107">
        <v>852060</v>
      </c>
      <c r="H312" s="120">
        <v>181390</v>
      </c>
      <c r="I312" s="107">
        <f t="shared" si="9"/>
        <v>725560</v>
      </c>
      <c r="J312" s="111"/>
      <c r="K312" s="111"/>
      <c r="L312" s="113"/>
      <c r="M312" s="136"/>
      <c r="N312" s="139" t="s">
        <v>986</v>
      </c>
      <c r="O312" s="110">
        <f t="shared" si="10"/>
        <v>-31625</v>
      </c>
    </row>
    <row r="313" spans="1:15" x14ac:dyDescent="0.25">
      <c r="A313" s="102">
        <v>282</v>
      </c>
      <c r="B313" s="108" t="s">
        <v>946</v>
      </c>
      <c r="C313" s="109" t="s">
        <v>692</v>
      </c>
      <c r="D313" s="109">
        <v>2</v>
      </c>
      <c r="E313" s="109">
        <v>4</v>
      </c>
      <c r="F313" s="107">
        <v>340470</v>
      </c>
      <c r="G313" s="107">
        <v>1361880</v>
      </c>
      <c r="H313" s="120">
        <v>290380</v>
      </c>
      <c r="I313" s="107">
        <f t="shared" si="9"/>
        <v>580760</v>
      </c>
      <c r="J313" s="111">
        <v>4</v>
      </c>
      <c r="K313" s="111">
        <v>1097173.3400000001</v>
      </c>
      <c r="L313" s="113">
        <v>2</v>
      </c>
      <c r="M313" s="136">
        <v>572716.66</v>
      </c>
      <c r="N313" s="139"/>
      <c r="O313" s="110">
        <f t="shared" si="10"/>
        <v>-50090</v>
      </c>
    </row>
    <row r="314" spans="1:15" x14ac:dyDescent="0.25">
      <c r="A314" s="102">
        <v>283</v>
      </c>
      <c r="B314" s="108" t="s">
        <v>947</v>
      </c>
      <c r="C314" s="109" t="s">
        <v>692</v>
      </c>
      <c r="D314" s="109">
        <v>3</v>
      </c>
      <c r="E314" s="109">
        <v>4</v>
      </c>
      <c r="F314" s="107">
        <v>278315</v>
      </c>
      <c r="G314" s="107">
        <v>1113260</v>
      </c>
      <c r="H314" s="120">
        <v>238700</v>
      </c>
      <c r="I314" s="107">
        <f t="shared" si="9"/>
        <v>716100</v>
      </c>
      <c r="J314" s="111">
        <v>4</v>
      </c>
      <c r="K314" s="111">
        <v>912600</v>
      </c>
      <c r="L314" s="113">
        <v>1</v>
      </c>
      <c r="M314" s="136">
        <v>238700</v>
      </c>
      <c r="N314" s="139" t="s">
        <v>986</v>
      </c>
      <c r="O314" s="110">
        <f t="shared" si="10"/>
        <v>-39615</v>
      </c>
    </row>
    <row r="315" spans="1:15" ht="26.4" x14ac:dyDescent="0.25">
      <c r="A315" s="102">
        <v>284</v>
      </c>
      <c r="B315" s="108" t="s">
        <v>948</v>
      </c>
      <c r="C315" s="109" t="s">
        <v>474</v>
      </c>
      <c r="D315" s="109">
        <v>5</v>
      </c>
      <c r="E315" s="109">
        <v>5</v>
      </c>
      <c r="F315" s="107">
        <v>6885</v>
      </c>
      <c r="G315" s="107">
        <v>34425</v>
      </c>
      <c r="H315" s="120">
        <v>10870</v>
      </c>
      <c r="I315" s="107">
        <f t="shared" si="9"/>
        <v>54350</v>
      </c>
      <c r="J315" s="111">
        <v>2</v>
      </c>
      <c r="K315" s="111">
        <v>19800</v>
      </c>
      <c r="L315" s="113">
        <v>0</v>
      </c>
      <c r="M315" s="136">
        <v>0</v>
      </c>
      <c r="N315" s="139"/>
      <c r="O315" s="110">
        <f t="shared" si="10"/>
        <v>3985</v>
      </c>
    </row>
    <row r="316" spans="1:15" ht="26.4" x14ac:dyDescent="0.25">
      <c r="A316" s="102">
        <v>285</v>
      </c>
      <c r="B316" s="108" t="s">
        <v>949</v>
      </c>
      <c r="C316" s="109" t="s">
        <v>474</v>
      </c>
      <c r="D316" s="109">
        <v>3</v>
      </c>
      <c r="E316" s="109">
        <v>3</v>
      </c>
      <c r="F316" s="107">
        <v>27000</v>
      </c>
      <c r="G316" s="107">
        <v>81000</v>
      </c>
      <c r="H316" s="120">
        <v>42550</v>
      </c>
      <c r="I316" s="107">
        <f t="shared" si="9"/>
        <v>127650</v>
      </c>
      <c r="J316" s="111">
        <v>0</v>
      </c>
      <c r="K316" s="111">
        <v>0</v>
      </c>
      <c r="L316" s="113">
        <v>0</v>
      </c>
      <c r="M316" s="136">
        <v>0</v>
      </c>
      <c r="N316" s="139"/>
      <c r="O316" s="110">
        <f t="shared" si="10"/>
        <v>15550</v>
      </c>
    </row>
    <row r="317" spans="1:15" ht="26.4" x14ac:dyDescent="0.25">
      <c r="A317" s="102">
        <v>286</v>
      </c>
      <c r="B317" s="108" t="s">
        <v>950</v>
      </c>
      <c r="C317" s="109" t="s">
        <v>474</v>
      </c>
      <c r="D317" s="109">
        <v>3</v>
      </c>
      <c r="E317" s="109">
        <v>3</v>
      </c>
      <c r="F317" s="107">
        <v>33500</v>
      </c>
      <c r="G317" s="107">
        <v>100500</v>
      </c>
      <c r="H317" s="120">
        <v>48356</v>
      </c>
      <c r="I317" s="107">
        <f t="shared" si="9"/>
        <v>145068</v>
      </c>
      <c r="J317" s="111">
        <v>0</v>
      </c>
      <c r="K317" s="111">
        <v>0</v>
      </c>
      <c r="L317" s="113">
        <v>0</v>
      </c>
      <c r="M317" s="136">
        <v>0</v>
      </c>
      <c r="N317" s="139"/>
      <c r="O317" s="110">
        <f t="shared" si="10"/>
        <v>14856</v>
      </c>
    </row>
    <row r="318" spans="1:15" ht="26.4" x14ac:dyDescent="0.25">
      <c r="A318" s="102">
        <v>287</v>
      </c>
      <c r="B318" s="108" t="s">
        <v>951</v>
      </c>
      <c r="C318" s="109" t="s">
        <v>692</v>
      </c>
      <c r="D318" s="109">
        <v>7</v>
      </c>
      <c r="E318" s="109">
        <v>7</v>
      </c>
      <c r="F318" s="107">
        <v>33500</v>
      </c>
      <c r="G318" s="107">
        <v>234500</v>
      </c>
      <c r="H318" s="120">
        <v>48356</v>
      </c>
      <c r="I318" s="107">
        <f t="shared" si="9"/>
        <v>338492</v>
      </c>
      <c r="J318" s="111">
        <v>2</v>
      </c>
      <c r="K318" s="111">
        <v>96600</v>
      </c>
      <c r="L318" s="113">
        <v>0</v>
      </c>
      <c r="M318" s="136">
        <v>0</v>
      </c>
      <c r="N318" s="139"/>
      <c r="O318" s="110">
        <f t="shared" si="10"/>
        <v>14856</v>
      </c>
    </row>
    <row r="319" spans="1:15" ht="26.4" x14ac:dyDescent="0.25">
      <c r="A319" s="102">
        <v>288</v>
      </c>
      <c r="B319" s="108" t="s">
        <v>952</v>
      </c>
      <c r="C319" s="109" t="s">
        <v>474</v>
      </c>
      <c r="D319" s="109">
        <v>5</v>
      </c>
      <c r="E319" s="109">
        <v>5</v>
      </c>
      <c r="F319" s="107">
        <v>33500</v>
      </c>
      <c r="G319" s="107">
        <v>167500</v>
      </c>
      <c r="H319" s="120">
        <v>48356</v>
      </c>
      <c r="I319" s="107">
        <f t="shared" si="9"/>
        <v>241780</v>
      </c>
      <c r="J319" s="111">
        <v>3</v>
      </c>
      <c r="K319" s="111">
        <v>113080</v>
      </c>
      <c r="L319" s="113">
        <v>0</v>
      </c>
      <c r="M319" s="136">
        <v>0</v>
      </c>
      <c r="N319" s="139"/>
      <c r="O319" s="110">
        <f t="shared" si="10"/>
        <v>14856</v>
      </c>
    </row>
    <row r="320" spans="1:15" ht="26.4" x14ac:dyDescent="0.25">
      <c r="A320" s="102">
        <v>289</v>
      </c>
      <c r="B320" s="108" t="s">
        <v>953</v>
      </c>
      <c r="C320" s="109" t="s">
        <v>474</v>
      </c>
      <c r="D320" s="109">
        <v>6</v>
      </c>
      <c r="E320" s="109">
        <v>6</v>
      </c>
      <c r="F320" s="107">
        <v>335000</v>
      </c>
      <c r="G320" s="107">
        <v>2010000</v>
      </c>
      <c r="H320" s="120">
        <v>50391</v>
      </c>
      <c r="I320" s="107">
        <f t="shared" si="9"/>
        <v>302346</v>
      </c>
      <c r="J320" s="111">
        <v>3</v>
      </c>
      <c r="K320" s="111">
        <v>125376</v>
      </c>
      <c r="L320" s="113">
        <v>0</v>
      </c>
      <c r="M320" s="136">
        <v>0</v>
      </c>
      <c r="N320" s="139"/>
      <c r="O320" s="110">
        <f t="shared" si="10"/>
        <v>-284609</v>
      </c>
    </row>
    <row r="321" spans="1:15" x14ac:dyDescent="0.25">
      <c r="A321" s="102">
        <v>290</v>
      </c>
      <c r="B321" s="108" t="s">
        <v>954</v>
      </c>
      <c r="C321" s="109" t="s">
        <v>668</v>
      </c>
      <c r="D321" s="109">
        <v>15</v>
      </c>
      <c r="E321" s="109">
        <v>15</v>
      </c>
      <c r="F321" s="107">
        <v>19400</v>
      </c>
      <c r="G321" s="107">
        <v>291000</v>
      </c>
      <c r="H321" s="120">
        <v>13000</v>
      </c>
      <c r="I321" s="107">
        <f t="shared" si="9"/>
        <v>195000</v>
      </c>
      <c r="J321" s="111">
        <v>17</v>
      </c>
      <c r="K321" s="111">
        <v>228000</v>
      </c>
      <c r="L321" s="113">
        <v>0</v>
      </c>
      <c r="M321" s="136">
        <v>0</v>
      </c>
      <c r="N321" s="139"/>
      <c r="O321" s="110">
        <f t="shared" si="10"/>
        <v>-6400</v>
      </c>
    </row>
    <row r="322" spans="1:15" x14ac:dyDescent="0.25">
      <c r="A322" s="102">
        <v>291</v>
      </c>
      <c r="B322" s="108" t="s">
        <v>955</v>
      </c>
      <c r="C322" s="109" t="s">
        <v>668</v>
      </c>
      <c r="D322" s="109">
        <v>10</v>
      </c>
      <c r="E322" s="109">
        <v>10</v>
      </c>
      <c r="F322" s="107">
        <v>31275</v>
      </c>
      <c r="G322" s="107">
        <v>312750</v>
      </c>
      <c r="H322" s="120">
        <v>20320</v>
      </c>
      <c r="I322" s="107">
        <f t="shared" si="9"/>
        <v>203200</v>
      </c>
      <c r="J322" s="111">
        <v>1</v>
      </c>
      <c r="K322" s="111">
        <v>21340</v>
      </c>
      <c r="L322" s="113">
        <v>0</v>
      </c>
      <c r="M322" s="136">
        <v>0</v>
      </c>
      <c r="N322" s="139"/>
      <c r="O322" s="110">
        <f t="shared" si="10"/>
        <v>-10955</v>
      </c>
    </row>
    <row r="323" spans="1:15" x14ac:dyDescent="0.25">
      <c r="A323" s="102">
        <v>292</v>
      </c>
      <c r="B323" s="108" t="s">
        <v>956</v>
      </c>
      <c r="C323" s="109" t="s">
        <v>631</v>
      </c>
      <c r="D323" s="109">
        <v>2</v>
      </c>
      <c r="E323" s="109">
        <v>2</v>
      </c>
      <c r="F323" s="107">
        <v>9550</v>
      </c>
      <c r="G323" s="107">
        <v>19100</v>
      </c>
      <c r="H323" s="107">
        <f>F323</f>
        <v>9550</v>
      </c>
      <c r="I323" s="107">
        <f t="shared" si="9"/>
        <v>19100</v>
      </c>
      <c r="J323" s="111"/>
      <c r="K323" s="111"/>
      <c r="L323" s="113"/>
      <c r="M323" s="136"/>
      <c r="N323" s="139" t="s">
        <v>986</v>
      </c>
      <c r="O323" s="110">
        <f t="shared" si="10"/>
        <v>0</v>
      </c>
    </row>
    <row r="324" spans="1:15" x14ac:dyDescent="0.25">
      <c r="A324" s="102">
        <v>293</v>
      </c>
      <c r="B324" s="108" t="s">
        <v>957</v>
      </c>
      <c r="C324" s="109" t="s">
        <v>631</v>
      </c>
      <c r="D324" s="109">
        <v>2</v>
      </c>
      <c r="E324" s="109">
        <v>2</v>
      </c>
      <c r="F324" s="107">
        <v>14210</v>
      </c>
      <c r="G324" s="107">
        <v>28420</v>
      </c>
      <c r="H324" s="107">
        <f>F324</f>
        <v>14210</v>
      </c>
      <c r="I324" s="107">
        <f t="shared" si="9"/>
        <v>28420</v>
      </c>
      <c r="J324" s="111"/>
      <c r="K324" s="111"/>
      <c r="L324" s="113"/>
      <c r="M324" s="136"/>
      <c r="N324" s="139" t="s">
        <v>986</v>
      </c>
      <c r="O324" s="110">
        <f t="shared" si="10"/>
        <v>0</v>
      </c>
    </row>
    <row r="325" spans="1:15" x14ac:dyDescent="0.25">
      <c r="A325" s="102">
        <v>294</v>
      </c>
      <c r="B325" s="108" t="s">
        <v>957</v>
      </c>
      <c r="C325" s="109" t="s">
        <v>631</v>
      </c>
      <c r="D325" s="109">
        <v>2</v>
      </c>
      <c r="E325" s="109">
        <v>2</v>
      </c>
      <c r="F325" s="107">
        <v>9550</v>
      </c>
      <c r="G325" s="107">
        <v>19100</v>
      </c>
      <c r="H325" s="107">
        <f>F325</f>
        <v>9550</v>
      </c>
      <c r="I325" s="107">
        <f t="shared" si="9"/>
        <v>19100</v>
      </c>
      <c r="J325" s="111"/>
      <c r="K325" s="111"/>
      <c r="L325" s="113"/>
      <c r="M325" s="136"/>
      <c r="N325" s="139" t="s">
        <v>986</v>
      </c>
      <c r="O325" s="110">
        <f t="shared" si="10"/>
        <v>0</v>
      </c>
    </row>
    <row r="326" spans="1:15" x14ac:dyDescent="0.25">
      <c r="A326" s="102"/>
      <c r="B326" s="116" t="s">
        <v>807</v>
      </c>
      <c r="C326" s="109"/>
      <c r="D326" s="109"/>
      <c r="E326" s="109"/>
      <c r="F326" s="107"/>
      <c r="G326" s="117">
        <v>7737060</v>
      </c>
      <c r="H326" s="117"/>
      <c r="I326" s="106">
        <f>SUM(I310:I325)</f>
        <v>4610006</v>
      </c>
      <c r="J326" s="130"/>
      <c r="K326" s="130"/>
      <c r="L326" s="113"/>
      <c r="M326" s="136"/>
      <c r="N326" s="139"/>
      <c r="O326" s="110">
        <f t="shared" si="10"/>
        <v>0</v>
      </c>
    </row>
    <row r="327" spans="1:15" x14ac:dyDescent="0.25">
      <c r="A327" s="102"/>
      <c r="B327" s="116" t="s">
        <v>958</v>
      </c>
      <c r="C327" s="109"/>
      <c r="D327" s="109"/>
      <c r="E327" s="109"/>
      <c r="F327" s="107"/>
      <c r="G327" s="107"/>
      <c r="H327" s="107"/>
      <c r="I327" s="107"/>
      <c r="J327" s="111"/>
      <c r="K327" s="111"/>
      <c r="L327" s="113"/>
      <c r="M327" s="136"/>
      <c r="N327" s="139"/>
      <c r="O327" s="110">
        <f t="shared" si="10"/>
        <v>0</v>
      </c>
    </row>
    <row r="328" spans="1:15" x14ac:dyDescent="0.25">
      <c r="A328" s="102">
        <v>295</v>
      </c>
      <c r="B328" s="108" t="s">
        <v>959</v>
      </c>
      <c r="C328" s="109" t="s">
        <v>960</v>
      </c>
      <c r="D328" s="109">
        <v>1</v>
      </c>
      <c r="E328" s="109">
        <v>1</v>
      </c>
      <c r="F328" s="107">
        <v>2775</v>
      </c>
      <c r="G328" s="107">
        <v>2775</v>
      </c>
      <c r="H328" s="118">
        <v>6500</v>
      </c>
      <c r="I328" s="107">
        <f t="shared" si="9"/>
        <v>6500</v>
      </c>
      <c r="J328" s="111">
        <v>3</v>
      </c>
      <c r="K328" s="111">
        <v>5265</v>
      </c>
      <c r="L328" s="113">
        <v>2</v>
      </c>
      <c r="M328" s="136">
        <v>8255</v>
      </c>
      <c r="N328" s="139"/>
      <c r="O328" s="110">
        <f t="shared" si="10"/>
        <v>3725</v>
      </c>
    </row>
    <row r="329" spans="1:15" x14ac:dyDescent="0.25">
      <c r="A329" s="102">
        <v>296</v>
      </c>
      <c r="B329" s="108" t="s">
        <v>961</v>
      </c>
      <c r="C329" s="109" t="s">
        <v>960</v>
      </c>
      <c r="D329" s="109">
        <v>1</v>
      </c>
      <c r="E329" s="109">
        <v>1</v>
      </c>
      <c r="F329" s="107">
        <v>1600</v>
      </c>
      <c r="G329" s="107">
        <v>1600</v>
      </c>
      <c r="H329" s="118">
        <v>4500</v>
      </c>
      <c r="I329" s="107">
        <f t="shared" ref="I329:I347" si="11">H329*D329</f>
        <v>4500</v>
      </c>
      <c r="J329" s="111">
        <v>1</v>
      </c>
      <c r="K329" s="111">
        <v>4500</v>
      </c>
      <c r="L329" s="113">
        <v>0</v>
      </c>
      <c r="M329" s="136">
        <v>0</v>
      </c>
      <c r="N329" s="139"/>
      <c r="O329" s="110">
        <f t="shared" ref="O329:O348" si="12">H329-F329</f>
        <v>2900</v>
      </c>
    </row>
    <row r="330" spans="1:15" x14ac:dyDescent="0.25">
      <c r="A330" s="102">
        <v>297</v>
      </c>
      <c r="B330" s="108" t="s">
        <v>962</v>
      </c>
      <c r="C330" s="109" t="s">
        <v>668</v>
      </c>
      <c r="D330" s="109">
        <v>1</v>
      </c>
      <c r="E330" s="109">
        <v>2</v>
      </c>
      <c r="F330" s="107">
        <v>5850</v>
      </c>
      <c r="G330" s="107">
        <v>11700</v>
      </c>
      <c r="H330" s="118">
        <v>4500</v>
      </c>
      <c r="I330" s="107">
        <f t="shared" si="11"/>
        <v>4500</v>
      </c>
      <c r="J330" s="111">
        <v>0</v>
      </c>
      <c r="K330" s="111">
        <v>0</v>
      </c>
      <c r="L330" s="113">
        <v>0</v>
      </c>
      <c r="M330" s="136">
        <v>0</v>
      </c>
      <c r="N330" s="139"/>
      <c r="O330" s="110">
        <f t="shared" si="12"/>
        <v>-1350</v>
      </c>
    </row>
    <row r="331" spans="1:15" x14ac:dyDescent="0.25">
      <c r="A331" s="102">
        <v>298</v>
      </c>
      <c r="B331" s="108" t="s">
        <v>963</v>
      </c>
      <c r="C331" s="109" t="s">
        <v>692</v>
      </c>
      <c r="D331" s="109">
        <v>5</v>
      </c>
      <c r="E331" s="109">
        <v>5</v>
      </c>
      <c r="F331" s="107">
        <v>20500</v>
      </c>
      <c r="G331" s="107">
        <v>102500</v>
      </c>
      <c r="H331" s="111">
        <f>F331</f>
        <v>20500</v>
      </c>
      <c r="I331" s="107">
        <f t="shared" si="11"/>
        <v>102500</v>
      </c>
      <c r="J331" s="111">
        <v>0</v>
      </c>
      <c r="K331" s="111">
        <v>0</v>
      </c>
      <c r="L331" s="113">
        <v>0</v>
      </c>
      <c r="M331" s="136">
        <v>0</v>
      </c>
      <c r="N331" s="139"/>
      <c r="O331" s="110">
        <f t="shared" si="12"/>
        <v>0</v>
      </c>
    </row>
    <row r="332" spans="1:15" ht="26.4" x14ac:dyDescent="0.25">
      <c r="A332" s="102">
        <v>299</v>
      </c>
      <c r="B332" s="108" t="s">
        <v>964</v>
      </c>
      <c r="C332" s="109" t="s">
        <v>668</v>
      </c>
      <c r="D332" s="109">
        <v>1</v>
      </c>
      <c r="E332" s="109">
        <v>1</v>
      </c>
      <c r="F332" s="107">
        <v>11450</v>
      </c>
      <c r="G332" s="107">
        <v>11450</v>
      </c>
      <c r="H332" s="111">
        <f>F332</f>
        <v>11450</v>
      </c>
      <c r="I332" s="107">
        <f t="shared" si="11"/>
        <v>11450</v>
      </c>
      <c r="J332" s="111">
        <v>0</v>
      </c>
      <c r="K332" s="111">
        <v>0</v>
      </c>
      <c r="L332" s="113">
        <v>0</v>
      </c>
      <c r="M332" s="136">
        <v>0</v>
      </c>
      <c r="N332" s="139"/>
      <c r="O332" s="110">
        <f t="shared" si="12"/>
        <v>0</v>
      </c>
    </row>
    <row r="333" spans="1:15" x14ac:dyDescent="0.25">
      <c r="A333" s="102">
        <v>300</v>
      </c>
      <c r="B333" s="108" t="s">
        <v>965</v>
      </c>
      <c r="C333" s="109" t="s">
        <v>692</v>
      </c>
      <c r="D333" s="109">
        <v>1</v>
      </c>
      <c r="E333" s="109">
        <v>1</v>
      </c>
      <c r="F333" s="107">
        <v>2850</v>
      </c>
      <c r="G333" s="107">
        <v>2850</v>
      </c>
      <c r="H333" s="111">
        <f>F333</f>
        <v>2850</v>
      </c>
      <c r="I333" s="107">
        <f t="shared" si="11"/>
        <v>2850</v>
      </c>
      <c r="J333" s="111">
        <v>0</v>
      </c>
      <c r="K333" s="111">
        <v>0</v>
      </c>
      <c r="L333" s="113">
        <v>0</v>
      </c>
      <c r="M333" s="136">
        <v>0</v>
      </c>
      <c r="N333" s="139"/>
      <c r="O333" s="110">
        <f t="shared" si="12"/>
        <v>0</v>
      </c>
    </row>
    <row r="334" spans="1:15" x14ac:dyDescent="0.25">
      <c r="A334" s="102">
        <v>301</v>
      </c>
      <c r="B334" s="108" t="s">
        <v>966</v>
      </c>
      <c r="C334" s="109" t="s">
        <v>967</v>
      </c>
      <c r="D334" s="109">
        <v>1</v>
      </c>
      <c r="E334" s="109">
        <v>1</v>
      </c>
      <c r="F334" s="107">
        <v>4100</v>
      </c>
      <c r="G334" s="107">
        <v>4100</v>
      </c>
      <c r="H334" s="118">
        <v>10978</v>
      </c>
      <c r="I334" s="107">
        <f t="shared" si="11"/>
        <v>10978</v>
      </c>
      <c r="J334" s="111">
        <v>1</v>
      </c>
      <c r="K334" s="111">
        <v>10978</v>
      </c>
      <c r="L334" s="113">
        <v>1</v>
      </c>
      <c r="M334" s="136">
        <v>10978</v>
      </c>
      <c r="N334" s="139"/>
      <c r="O334" s="110">
        <f t="shared" si="12"/>
        <v>6878</v>
      </c>
    </row>
    <row r="335" spans="1:15" ht="12.75" customHeight="1" x14ac:dyDescent="0.25">
      <c r="A335" s="102">
        <v>304</v>
      </c>
      <c r="B335" s="108" t="s">
        <v>968</v>
      </c>
      <c r="C335" s="109" t="s">
        <v>631</v>
      </c>
      <c r="D335" s="109">
        <v>2</v>
      </c>
      <c r="E335" s="109">
        <v>2</v>
      </c>
      <c r="F335" s="107">
        <v>107200</v>
      </c>
      <c r="G335" s="107">
        <v>214400</v>
      </c>
      <c r="H335" s="111">
        <f>F335</f>
        <v>107200</v>
      </c>
      <c r="I335" s="107">
        <f>H335*D335</f>
        <v>214400</v>
      </c>
      <c r="J335" s="111"/>
      <c r="K335" s="111"/>
      <c r="L335" s="113"/>
      <c r="M335" s="136"/>
      <c r="N335" s="139" t="s">
        <v>986</v>
      </c>
      <c r="O335" s="110">
        <f t="shared" si="12"/>
        <v>0</v>
      </c>
    </row>
    <row r="336" spans="1:15" x14ac:dyDescent="0.25">
      <c r="A336" s="102">
        <v>305</v>
      </c>
      <c r="B336" s="108" t="s">
        <v>969</v>
      </c>
      <c r="C336" s="109" t="s">
        <v>631</v>
      </c>
      <c r="D336" s="109">
        <v>4</v>
      </c>
      <c r="E336" s="109">
        <v>4</v>
      </c>
      <c r="F336" s="107">
        <v>134780</v>
      </c>
      <c r="G336" s="107">
        <v>539120</v>
      </c>
      <c r="H336" s="111">
        <f t="shared" ref="H336:H339" si="13">F336</f>
        <v>134780</v>
      </c>
      <c r="I336" s="107">
        <f t="shared" si="11"/>
        <v>539120</v>
      </c>
      <c r="J336" s="111"/>
      <c r="K336" s="111"/>
      <c r="L336" s="113"/>
      <c r="M336" s="136"/>
      <c r="N336" s="139" t="s">
        <v>986</v>
      </c>
      <c r="O336" s="110">
        <f t="shared" si="12"/>
        <v>0</v>
      </c>
    </row>
    <row r="337" spans="1:15" x14ac:dyDescent="0.25">
      <c r="A337" s="102">
        <v>306</v>
      </c>
      <c r="B337" s="108" t="s">
        <v>970</v>
      </c>
      <c r="C337" s="109" t="s">
        <v>631</v>
      </c>
      <c r="D337" s="109">
        <v>4</v>
      </c>
      <c r="E337" s="109">
        <v>4</v>
      </c>
      <c r="F337" s="107">
        <v>134780</v>
      </c>
      <c r="G337" s="107">
        <v>539120</v>
      </c>
      <c r="H337" s="111">
        <f t="shared" si="13"/>
        <v>134780</v>
      </c>
      <c r="I337" s="107">
        <f t="shared" si="11"/>
        <v>539120</v>
      </c>
      <c r="J337" s="111"/>
      <c r="K337" s="111"/>
      <c r="L337" s="113"/>
      <c r="M337" s="136"/>
      <c r="N337" s="139" t="s">
        <v>986</v>
      </c>
      <c r="O337" s="110">
        <f t="shared" si="12"/>
        <v>0</v>
      </c>
    </row>
    <row r="338" spans="1:15" x14ac:dyDescent="0.25">
      <c r="A338" s="102">
        <v>307</v>
      </c>
      <c r="B338" s="108" t="s">
        <v>971</v>
      </c>
      <c r="C338" s="109" t="s">
        <v>631</v>
      </c>
      <c r="D338" s="109">
        <v>2</v>
      </c>
      <c r="E338" s="109">
        <v>2</v>
      </c>
      <c r="F338" s="107">
        <v>57300</v>
      </c>
      <c r="G338" s="107">
        <v>114600</v>
      </c>
      <c r="H338" s="111">
        <f t="shared" si="13"/>
        <v>57300</v>
      </c>
      <c r="I338" s="107">
        <f t="shared" si="11"/>
        <v>114600</v>
      </c>
      <c r="J338" s="111"/>
      <c r="K338" s="111"/>
      <c r="L338" s="113"/>
      <c r="M338" s="136"/>
      <c r="N338" s="139" t="s">
        <v>986</v>
      </c>
      <c r="O338" s="110">
        <f t="shared" si="12"/>
        <v>0</v>
      </c>
    </row>
    <row r="339" spans="1:15" x14ac:dyDescent="0.25">
      <c r="A339" s="102">
        <v>308</v>
      </c>
      <c r="B339" s="108" t="s">
        <v>972</v>
      </c>
      <c r="C339" s="109" t="s">
        <v>631</v>
      </c>
      <c r="D339" s="109">
        <v>2</v>
      </c>
      <c r="E339" s="109">
        <v>2</v>
      </c>
      <c r="F339" s="107">
        <v>57300</v>
      </c>
      <c r="G339" s="107">
        <v>114600</v>
      </c>
      <c r="H339" s="111">
        <f t="shared" si="13"/>
        <v>57300</v>
      </c>
      <c r="I339" s="107">
        <f t="shared" si="11"/>
        <v>114600</v>
      </c>
      <c r="J339" s="111"/>
      <c r="K339" s="111"/>
      <c r="L339" s="113"/>
      <c r="M339" s="136"/>
      <c r="N339" s="139" t="s">
        <v>986</v>
      </c>
      <c r="O339" s="110">
        <f t="shared" si="12"/>
        <v>0</v>
      </c>
    </row>
    <row r="340" spans="1:15" x14ac:dyDescent="0.25">
      <c r="A340" s="102">
        <v>309</v>
      </c>
      <c r="B340" s="108" t="s">
        <v>973</v>
      </c>
      <c r="C340" s="109" t="s">
        <v>474</v>
      </c>
      <c r="D340" s="109">
        <v>30</v>
      </c>
      <c r="E340" s="109">
        <v>30</v>
      </c>
      <c r="F340" s="107">
        <v>4390</v>
      </c>
      <c r="G340" s="107">
        <v>131700</v>
      </c>
      <c r="H340" s="120">
        <v>3000</v>
      </c>
      <c r="I340" s="107">
        <f t="shared" si="11"/>
        <v>90000</v>
      </c>
      <c r="J340" s="111">
        <v>26</v>
      </c>
      <c r="K340" s="111">
        <v>82710</v>
      </c>
      <c r="L340" s="113">
        <v>6</v>
      </c>
      <c r="M340" s="136">
        <v>18000</v>
      </c>
      <c r="N340" s="139" t="s">
        <v>986</v>
      </c>
      <c r="O340" s="110">
        <f t="shared" si="12"/>
        <v>-1390</v>
      </c>
    </row>
    <row r="341" spans="1:15" ht="26.4" x14ac:dyDescent="0.25">
      <c r="A341" s="102">
        <v>310</v>
      </c>
      <c r="B341" s="108" t="s">
        <v>974</v>
      </c>
      <c r="C341" s="109" t="s">
        <v>692</v>
      </c>
      <c r="D341" s="109">
        <v>10</v>
      </c>
      <c r="E341" s="109">
        <v>20</v>
      </c>
      <c r="F341" s="107">
        <v>7625</v>
      </c>
      <c r="G341" s="107">
        <v>152500</v>
      </c>
      <c r="H341" s="118">
        <v>3300</v>
      </c>
      <c r="I341" s="107">
        <f t="shared" si="11"/>
        <v>33000</v>
      </c>
      <c r="J341" s="111">
        <v>5</v>
      </c>
      <c r="K341" s="111">
        <v>17000</v>
      </c>
      <c r="L341" s="113">
        <v>0</v>
      </c>
      <c r="M341" s="136">
        <v>0</v>
      </c>
      <c r="N341" s="139"/>
      <c r="O341" s="110">
        <f t="shared" si="12"/>
        <v>-4325</v>
      </c>
    </row>
    <row r="342" spans="1:15" ht="18" customHeight="1" x14ac:dyDescent="0.25">
      <c r="A342" s="102">
        <v>311</v>
      </c>
      <c r="B342" s="108" t="s">
        <v>975</v>
      </c>
      <c r="C342" s="109" t="s">
        <v>692</v>
      </c>
      <c r="D342" s="109">
        <v>10</v>
      </c>
      <c r="E342" s="109">
        <v>20</v>
      </c>
      <c r="F342" s="107">
        <v>5500</v>
      </c>
      <c r="G342" s="107">
        <v>110000</v>
      </c>
      <c r="H342" s="118">
        <v>3300</v>
      </c>
      <c r="I342" s="107">
        <f t="shared" si="11"/>
        <v>33000</v>
      </c>
      <c r="J342" s="111">
        <v>7</v>
      </c>
      <c r="K342" s="111">
        <v>55070.91</v>
      </c>
      <c r="L342" s="113">
        <v>0</v>
      </c>
      <c r="M342" s="136">
        <v>0</v>
      </c>
      <c r="N342" s="139" t="s">
        <v>986</v>
      </c>
      <c r="O342" s="110">
        <f t="shared" si="12"/>
        <v>-2200</v>
      </c>
    </row>
    <row r="343" spans="1:15" x14ac:dyDescent="0.25">
      <c r="A343" s="102">
        <v>312</v>
      </c>
      <c r="B343" s="108" t="s">
        <v>976</v>
      </c>
      <c r="C343" s="109" t="s">
        <v>631</v>
      </c>
      <c r="D343" s="109">
        <v>5</v>
      </c>
      <c r="E343" s="109">
        <v>5</v>
      </c>
      <c r="F343" s="107">
        <v>4520</v>
      </c>
      <c r="G343" s="107">
        <v>22600</v>
      </c>
      <c r="H343" s="111">
        <f>F343</f>
        <v>4520</v>
      </c>
      <c r="I343" s="107">
        <f t="shared" si="11"/>
        <v>22600</v>
      </c>
      <c r="J343" s="111"/>
      <c r="K343" s="111"/>
      <c r="L343" s="113"/>
      <c r="M343" s="136"/>
      <c r="N343" s="139" t="s">
        <v>986</v>
      </c>
      <c r="O343" s="110">
        <f t="shared" si="12"/>
        <v>0</v>
      </c>
    </row>
    <row r="344" spans="1:15" x14ac:dyDescent="0.25">
      <c r="A344" s="102">
        <v>313</v>
      </c>
      <c r="B344" s="108" t="s">
        <v>977</v>
      </c>
      <c r="C344" s="109" t="s">
        <v>631</v>
      </c>
      <c r="D344" s="109">
        <v>2</v>
      </c>
      <c r="E344" s="109">
        <v>2</v>
      </c>
      <c r="F344" s="107"/>
      <c r="G344" s="107"/>
      <c r="H344" s="111">
        <f t="shared" ref="H344:H347" si="14">F344</f>
        <v>0</v>
      </c>
      <c r="I344" s="107">
        <f t="shared" si="11"/>
        <v>0</v>
      </c>
      <c r="J344" s="111"/>
      <c r="K344" s="111"/>
      <c r="L344" s="113"/>
      <c r="M344" s="136"/>
      <c r="N344" s="139" t="s">
        <v>986</v>
      </c>
      <c r="O344" s="110">
        <f t="shared" si="12"/>
        <v>0</v>
      </c>
    </row>
    <row r="345" spans="1:15" x14ac:dyDescent="0.25">
      <c r="A345" s="102">
        <v>314</v>
      </c>
      <c r="B345" s="108" t="s">
        <v>978</v>
      </c>
      <c r="C345" s="109" t="s">
        <v>631</v>
      </c>
      <c r="D345" s="109">
        <v>1000</v>
      </c>
      <c r="E345" s="109">
        <v>1500</v>
      </c>
      <c r="F345" s="107">
        <v>50</v>
      </c>
      <c r="G345" s="107">
        <v>75000</v>
      </c>
      <c r="H345" s="111">
        <f t="shared" si="14"/>
        <v>50</v>
      </c>
      <c r="I345" s="107">
        <f t="shared" si="11"/>
        <v>50000</v>
      </c>
      <c r="J345" s="111">
        <v>400</v>
      </c>
      <c r="K345" s="111">
        <v>27200</v>
      </c>
      <c r="L345" s="113">
        <v>0</v>
      </c>
      <c r="M345" s="136">
        <v>0</v>
      </c>
      <c r="N345" s="139"/>
      <c r="O345" s="110">
        <f t="shared" si="12"/>
        <v>0</v>
      </c>
    </row>
    <row r="346" spans="1:15" ht="26.4" x14ac:dyDescent="0.25">
      <c r="A346" s="102">
        <v>315</v>
      </c>
      <c r="B346" s="108" t="s">
        <v>979</v>
      </c>
      <c r="C346" s="109" t="s">
        <v>631</v>
      </c>
      <c r="D346" s="109">
        <v>1000</v>
      </c>
      <c r="E346" s="109">
        <v>5000</v>
      </c>
      <c r="F346" s="107">
        <v>189</v>
      </c>
      <c r="G346" s="107">
        <v>945000</v>
      </c>
      <c r="H346" s="111">
        <f t="shared" si="14"/>
        <v>189</v>
      </c>
      <c r="I346" s="107">
        <f t="shared" si="11"/>
        <v>189000</v>
      </c>
      <c r="J346" s="111">
        <v>800</v>
      </c>
      <c r="K346" s="111">
        <v>184000</v>
      </c>
      <c r="L346" s="113">
        <v>0</v>
      </c>
      <c r="M346" s="136">
        <v>0</v>
      </c>
      <c r="N346" s="139"/>
      <c r="O346" s="110">
        <f t="shared" si="12"/>
        <v>0</v>
      </c>
    </row>
    <row r="347" spans="1:15" x14ac:dyDescent="0.25">
      <c r="A347" s="102">
        <v>316</v>
      </c>
      <c r="B347" s="108" t="s">
        <v>980</v>
      </c>
      <c r="C347" s="126" t="s">
        <v>631</v>
      </c>
      <c r="D347" s="109">
        <v>1</v>
      </c>
      <c r="E347" s="109">
        <v>5</v>
      </c>
      <c r="F347" s="107">
        <v>580</v>
      </c>
      <c r="G347" s="107">
        <v>2900</v>
      </c>
      <c r="H347" s="111">
        <f t="shared" si="14"/>
        <v>580</v>
      </c>
      <c r="I347" s="107">
        <f t="shared" si="11"/>
        <v>580</v>
      </c>
      <c r="J347" s="111">
        <v>0</v>
      </c>
      <c r="K347" s="111">
        <v>0</v>
      </c>
      <c r="L347" s="113">
        <v>0</v>
      </c>
      <c r="M347" s="136">
        <v>0</v>
      </c>
      <c r="N347" s="139"/>
      <c r="O347" s="110">
        <f t="shared" si="12"/>
        <v>0</v>
      </c>
    </row>
    <row r="348" spans="1:15" x14ac:dyDescent="0.25">
      <c r="A348" s="102"/>
      <c r="B348" s="104" t="s">
        <v>696</v>
      </c>
      <c r="C348" s="126"/>
      <c r="D348" s="109"/>
      <c r="E348" s="109"/>
      <c r="F348" s="107"/>
      <c r="G348" s="117">
        <v>3366565</v>
      </c>
      <c r="H348" s="117"/>
      <c r="I348" s="106">
        <f>SUM(I328:I347)</f>
        <v>2083298</v>
      </c>
      <c r="J348" s="130">
        <f>SUM(J12:J347)</f>
        <v>2083</v>
      </c>
      <c r="K348" s="130">
        <f>SUM(K12:K347)</f>
        <v>49583650.399999999</v>
      </c>
      <c r="L348" s="130">
        <f>SUM(L12:L347)</f>
        <v>189</v>
      </c>
      <c r="M348" s="130">
        <f>SUM(M12:M347)</f>
        <v>11366827.25</v>
      </c>
      <c r="N348" s="139"/>
      <c r="O348" s="110">
        <f t="shared" si="12"/>
        <v>0</v>
      </c>
    </row>
    <row r="349" spans="1:15" x14ac:dyDescent="0.25">
      <c r="A349" s="102"/>
      <c r="B349" s="104" t="s">
        <v>981</v>
      </c>
      <c r="C349" s="126"/>
      <c r="D349" s="109"/>
      <c r="E349" s="109"/>
      <c r="F349" s="107"/>
      <c r="G349" s="127">
        <f>G348+G326+G308+G262+G235+G203+G195+G187+G175+G150+G145+G88+G81+G76</f>
        <v>115201635</v>
      </c>
      <c r="H349" s="127"/>
      <c r="I349" s="127">
        <f>I348+I326+I308+I262+I235+I203+I195+I187+I175+I150+I145+I88+I81+I76</f>
        <v>88976238.549999997</v>
      </c>
      <c r="J349" s="131"/>
      <c r="K349" s="131"/>
      <c r="L349" s="113"/>
      <c r="M349" s="136"/>
      <c r="N349" s="139"/>
    </row>
    <row r="350" spans="1:15" ht="90" customHeight="1" x14ac:dyDescent="0.25"/>
    <row r="351" spans="1:15" ht="15.6" x14ac:dyDescent="0.3">
      <c r="B351" s="170" t="s">
        <v>995</v>
      </c>
      <c r="C351" s="169"/>
      <c r="D351" s="170" t="s">
        <v>998</v>
      </c>
    </row>
    <row r="352" spans="1:15" ht="15.6" x14ac:dyDescent="0.3">
      <c r="B352" s="170"/>
      <c r="C352" s="169"/>
      <c r="D352" s="170"/>
    </row>
    <row r="353" spans="2:12" ht="15.6" x14ac:dyDescent="0.3">
      <c r="B353" s="170" t="s">
        <v>996</v>
      </c>
      <c r="C353" s="169"/>
      <c r="D353" s="170" t="s">
        <v>999</v>
      </c>
    </row>
    <row r="354" spans="2:12" ht="15.6" x14ac:dyDescent="0.3">
      <c r="B354" s="170"/>
      <c r="C354" s="169"/>
      <c r="D354" s="170"/>
    </row>
    <row r="355" spans="2:12" ht="15.6" x14ac:dyDescent="0.3">
      <c r="B355" s="170" t="s">
        <v>997</v>
      </c>
      <c r="C355" s="169"/>
      <c r="D355" s="170" t="s">
        <v>1000</v>
      </c>
      <c r="L355" s="135">
        <f>'142-Медикаменты'!O138+'142-Мед.изделия'!M160+'142 реагенты'!M348</f>
        <v>24470100.840000004</v>
      </c>
    </row>
    <row r="356" spans="2:12" ht="14.4" x14ac:dyDescent="0.3">
      <c r="B356"/>
    </row>
  </sheetData>
  <autoFilter ref="B10:N349">
    <filterColumn colId="8" showButton="0"/>
    <filterColumn colId="10" showButton="0"/>
  </autoFilter>
  <mergeCells count="9">
    <mergeCell ref="J10:K10"/>
    <mergeCell ref="L10:M10"/>
    <mergeCell ref="A10:A11"/>
    <mergeCell ref="B10:B11"/>
    <mergeCell ref="E10:E11"/>
    <mergeCell ref="C10:C11"/>
    <mergeCell ref="H10:H11"/>
    <mergeCell ref="I10:I11"/>
    <mergeCell ref="D10:D11"/>
  </mergeCells>
  <pageMargins left="0.70866141732283472" right="0.70866141732283472" top="0.74803149606299213" bottom="0.74803149606299213" header="0.31496062992125984" footer="0.31496062992125984"/>
  <pageSetup paperSize="9" scale="78" orientation="portrait" blackAndWhite="1" verticalDpi="0"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53"/>
  <sheetViews>
    <sheetView view="pageBreakPreview" topLeftCell="A45" zoomScale="90" zoomScaleNormal="100" zoomScaleSheetLayoutView="90" workbookViewId="0">
      <selection activeCell="A58" sqref="A58:XFD60"/>
    </sheetView>
  </sheetViews>
  <sheetFormatPr defaultRowHeight="13.2" x14ac:dyDescent="0.25"/>
  <cols>
    <col min="1" max="1" width="5.77734375" style="284" customWidth="1"/>
    <col min="2" max="2" width="36" style="284" customWidth="1"/>
    <col min="3" max="3" width="36.21875" style="284" customWidth="1"/>
    <col min="4" max="4" width="11.77734375" style="289" customWidth="1"/>
    <col min="5" max="6" width="11.21875" style="285" customWidth="1"/>
    <col min="7" max="7" width="10.77734375" style="286" customWidth="1"/>
    <col min="8" max="8" width="10.77734375" style="285" customWidth="1"/>
    <col min="9" max="9" width="16.44140625" style="286" customWidth="1"/>
    <col min="10" max="10" width="9.21875" style="233"/>
    <col min="11" max="256" width="9.21875" style="290"/>
    <col min="257" max="257" width="5.77734375" style="290" customWidth="1"/>
    <col min="258" max="258" width="36" style="290" customWidth="1"/>
    <col min="259" max="259" width="36.21875" style="290" customWidth="1"/>
    <col min="260" max="260" width="11.77734375" style="290" customWidth="1"/>
    <col min="261" max="262" width="11.21875" style="290" customWidth="1"/>
    <col min="263" max="264" width="10.77734375" style="290" customWidth="1"/>
    <col min="265" max="265" width="12.21875" style="290" customWidth="1"/>
    <col min="266" max="512" width="9.21875" style="290"/>
    <col min="513" max="513" width="5.77734375" style="290" customWidth="1"/>
    <col min="514" max="514" width="36" style="290" customWidth="1"/>
    <col min="515" max="515" width="36.21875" style="290" customWidth="1"/>
    <col min="516" max="516" width="11.77734375" style="290" customWidth="1"/>
    <col min="517" max="518" width="11.21875" style="290" customWidth="1"/>
    <col min="519" max="520" width="10.77734375" style="290" customWidth="1"/>
    <col min="521" max="521" width="12.21875" style="290" customWidth="1"/>
    <col min="522" max="768" width="9.21875" style="290"/>
    <col min="769" max="769" width="5.77734375" style="290" customWidth="1"/>
    <col min="770" max="770" width="36" style="290" customWidth="1"/>
    <col min="771" max="771" width="36.21875" style="290" customWidth="1"/>
    <col min="772" max="772" width="11.77734375" style="290" customWidth="1"/>
    <col min="773" max="774" width="11.21875" style="290" customWidth="1"/>
    <col min="775" max="776" width="10.77734375" style="290" customWidth="1"/>
    <col min="777" max="777" width="12.21875" style="290" customWidth="1"/>
    <col min="778" max="1024" width="9.21875" style="290"/>
    <col min="1025" max="1025" width="5.77734375" style="290" customWidth="1"/>
    <col min="1026" max="1026" width="36" style="290" customWidth="1"/>
    <col min="1027" max="1027" width="36.21875" style="290" customWidth="1"/>
    <col min="1028" max="1028" width="11.77734375" style="290" customWidth="1"/>
    <col min="1029" max="1030" width="11.21875" style="290" customWidth="1"/>
    <col min="1031" max="1032" width="10.77734375" style="290" customWidth="1"/>
    <col min="1033" max="1033" width="12.21875" style="290" customWidth="1"/>
    <col min="1034" max="1280" width="9.21875" style="290"/>
    <col min="1281" max="1281" width="5.77734375" style="290" customWidth="1"/>
    <col min="1282" max="1282" width="36" style="290" customWidth="1"/>
    <col min="1283" max="1283" width="36.21875" style="290" customWidth="1"/>
    <col min="1284" max="1284" width="11.77734375" style="290" customWidth="1"/>
    <col min="1285" max="1286" width="11.21875" style="290" customWidth="1"/>
    <col min="1287" max="1288" width="10.77734375" style="290" customWidth="1"/>
    <col min="1289" max="1289" width="12.21875" style="290" customWidth="1"/>
    <col min="1290" max="1536" width="9.21875" style="290"/>
    <col min="1537" max="1537" width="5.77734375" style="290" customWidth="1"/>
    <col min="1538" max="1538" width="36" style="290" customWidth="1"/>
    <col min="1539" max="1539" width="36.21875" style="290" customWidth="1"/>
    <col min="1540" max="1540" width="11.77734375" style="290" customWidth="1"/>
    <col min="1541" max="1542" width="11.21875" style="290" customWidth="1"/>
    <col min="1543" max="1544" width="10.77734375" style="290" customWidth="1"/>
    <col min="1545" max="1545" width="12.21875" style="290" customWidth="1"/>
    <col min="1546" max="1792" width="9.21875" style="290"/>
    <col min="1793" max="1793" width="5.77734375" style="290" customWidth="1"/>
    <col min="1794" max="1794" width="36" style="290" customWidth="1"/>
    <col min="1795" max="1795" width="36.21875" style="290" customWidth="1"/>
    <col min="1796" max="1796" width="11.77734375" style="290" customWidth="1"/>
    <col min="1797" max="1798" width="11.21875" style="290" customWidth="1"/>
    <col min="1799" max="1800" width="10.77734375" style="290" customWidth="1"/>
    <col min="1801" max="1801" width="12.21875" style="290" customWidth="1"/>
    <col min="1802" max="2048" width="9.21875" style="290"/>
    <col min="2049" max="2049" width="5.77734375" style="290" customWidth="1"/>
    <col min="2050" max="2050" width="36" style="290" customWidth="1"/>
    <col min="2051" max="2051" width="36.21875" style="290" customWidth="1"/>
    <col min="2052" max="2052" width="11.77734375" style="290" customWidth="1"/>
    <col min="2053" max="2054" width="11.21875" style="290" customWidth="1"/>
    <col min="2055" max="2056" width="10.77734375" style="290" customWidth="1"/>
    <col min="2057" max="2057" width="12.21875" style="290" customWidth="1"/>
    <col min="2058" max="2304" width="9.21875" style="290"/>
    <col min="2305" max="2305" width="5.77734375" style="290" customWidth="1"/>
    <col min="2306" max="2306" width="36" style="290" customWidth="1"/>
    <col min="2307" max="2307" width="36.21875" style="290" customWidth="1"/>
    <col min="2308" max="2308" width="11.77734375" style="290" customWidth="1"/>
    <col min="2309" max="2310" width="11.21875" style="290" customWidth="1"/>
    <col min="2311" max="2312" width="10.77734375" style="290" customWidth="1"/>
    <col min="2313" max="2313" width="12.21875" style="290" customWidth="1"/>
    <col min="2314" max="2560" width="9.21875" style="290"/>
    <col min="2561" max="2561" width="5.77734375" style="290" customWidth="1"/>
    <col min="2562" max="2562" width="36" style="290" customWidth="1"/>
    <col min="2563" max="2563" width="36.21875" style="290" customWidth="1"/>
    <col min="2564" max="2564" width="11.77734375" style="290" customWidth="1"/>
    <col min="2565" max="2566" width="11.21875" style="290" customWidth="1"/>
    <col min="2567" max="2568" width="10.77734375" style="290" customWidth="1"/>
    <col min="2569" max="2569" width="12.21875" style="290" customWidth="1"/>
    <col min="2570" max="2816" width="9.21875" style="290"/>
    <col min="2817" max="2817" width="5.77734375" style="290" customWidth="1"/>
    <col min="2818" max="2818" width="36" style="290" customWidth="1"/>
    <col min="2819" max="2819" width="36.21875" style="290" customWidth="1"/>
    <col min="2820" max="2820" width="11.77734375" style="290" customWidth="1"/>
    <col min="2821" max="2822" width="11.21875" style="290" customWidth="1"/>
    <col min="2823" max="2824" width="10.77734375" style="290" customWidth="1"/>
    <col min="2825" max="2825" width="12.21875" style="290" customWidth="1"/>
    <col min="2826" max="3072" width="9.21875" style="290"/>
    <col min="3073" max="3073" width="5.77734375" style="290" customWidth="1"/>
    <col min="3074" max="3074" width="36" style="290" customWidth="1"/>
    <col min="3075" max="3075" width="36.21875" style="290" customWidth="1"/>
    <col min="3076" max="3076" width="11.77734375" style="290" customWidth="1"/>
    <col min="3077" max="3078" width="11.21875" style="290" customWidth="1"/>
    <col min="3079" max="3080" width="10.77734375" style="290" customWidth="1"/>
    <col min="3081" max="3081" width="12.21875" style="290" customWidth="1"/>
    <col min="3082" max="3328" width="9.21875" style="290"/>
    <col min="3329" max="3329" width="5.77734375" style="290" customWidth="1"/>
    <col min="3330" max="3330" width="36" style="290" customWidth="1"/>
    <col min="3331" max="3331" width="36.21875" style="290" customWidth="1"/>
    <col min="3332" max="3332" width="11.77734375" style="290" customWidth="1"/>
    <col min="3333" max="3334" width="11.21875" style="290" customWidth="1"/>
    <col min="3335" max="3336" width="10.77734375" style="290" customWidth="1"/>
    <col min="3337" max="3337" width="12.21875" style="290" customWidth="1"/>
    <col min="3338" max="3584" width="9.21875" style="290"/>
    <col min="3585" max="3585" width="5.77734375" style="290" customWidth="1"/>
    <col min="3586" max="3586" width="36" style="290" customWidth="1"/>
    <col min="3587" max="3587" width="36.21875" style="290" customWidth="1"/>
    <col min="3588" max="3588" width="11.77734375" style="290" customWidth="1"/>
    <col min="3589" max="3590" width="11.21875" style="290" customWidth="1"/>
    <col min="3591" max="3592" width="10.77734375" style="290" customWidth="1"/>
    <col min="3593" max="3593" width="12.21875" style="290" customWidth="1"/>
    <col min="3594" max="3840" width="9.21875" style="290"/>
    <col min="3841" max="3841" width="5.77734375" style="290" customWidth="1"/>
    <col min="3842" max="3842" width="36" style="290" customWidth="1"/>
    <col min="3843" max="3843" width="36.21875" style="290" customWidth="1"/>
    <col min="3844" max="3844" width="11.77734375" style="290" customWidth="1"/>
    <col min="3845" max="3846" width="11.21875" style="290" customWidth="1"/>
    <col min="3847" max="3848" width="10.77734375" style="290" customWidth="1"/>
    <col min="3849" max="3849" width="12.21875" style="290" customWidth="1"/>
    <col min="3850" max="4096" width="9.21875" style="290"/>
    <col min="4097" max="4097" width="5.77734375" style="290" customWidth="1"/>
    <col min="4098" max="4098" width="36" style="290" customWidth="1"/>
    <col min="4099" max="4099" width="36.21875" style="290" customWidth="1"/>
    <col min="4100" max="4100" width="11.77734375" style="290" customWidth="1"/>
    <col min="4101" max="4102" width="11.21875" style="290" customWidth="1"/>
    <col min="4103" max="4104" width="10.77734375" style="290" customWidth="1"/>
    <col min="4105" max="4105" width="12.21875" style="290" customWidth="1"/>
    <col min="4106" max="4352" width="9.21875" style="290"/>
    <col min="4353" max="4353" width="5.77734375" style="290" customWidth="1"/>
    <col min="4354" max="4354" width="36" style="290" customWidth="1"/>
    <col min="4355" max="4355" width="36.21875" style="290" customWidth="1"/>
    <col min="4356" max="4356" width="11.77734375" style="290" customWidth="1"/>
    <col min="4357" max="4358" width="11.21875" style="290" customWidth="1"/>
    <col min="4359" max="4360" width="10.77734375" style="290" customWidth="1"/>
    <col min="4361" max="4361" width="12.21875" style="290" customWidth="1"/>
    <col min="4362" max="4608" width="9.21875" style="290"/>
    <col min="4609" max="4609" width="5.77734375" style="290" customWidth="1"/>
    <col min="4610" max="4610" width="36" style="290" customWidth="1"/>
    <col min="4611" max="4611" width="36.21875" style="290" customWidth="1"/>
    <col min="4612" max="4612" width="11.77734375" style="290" customWidth="1"/>
    <col min="4613" max="4614" width="11.21875" style="290" customWidth="1"/>
    <col min="4615" max="4616" width="10.77734375" style="290" customWidth="1"/>
    <col min="4617" max="4617" width="12.21875" style="290" customWidth="1"/>
    <col min="4618" max="4864" width="9.21875" style="290"/>
    <col min="4865" max="4865" width="5.77734375" style="290" customWidth="1"/>
    <col min="4866" max="4866" width="36" style="290" customWidth="1"/>
    <col min="4867" max="4867" width="36.21875" style="290" customWidth="1"/>
    <col min="4868" max="4868" width="11.77734375" style="290" customWidth="1"/>
    <col min="4869" max="4870" width="11.21875" style="290" customWidth="1"/>
    <col min="4871" max="4872" width="10.77734375" style="290" customWidth="1"/>
    <col min="4873" max="4873" width="12.21875" style="290" customWidth="1"/>
    <col min="4874" max="5120" width="9.21875" style="290"/>
    <col min="5121" max="5121" width="5.77734375" style="290" customWidth="1"/>
    <col min="5122" max="5122" width="36" style="290" customWidth="1"/>
    <col min="5123" max="5123" width="36.21875" style="290" customWidth="1"/>
    <col min="5124" max="5124" width="11.77734375" style="290" customWidth="1"/>
    <col min="5125" max="5126" width="11.21875" style="290" customWidth="1"/>
    <col min="5127" max="5128" width="10.77734375" style="290" customWidth="1"/>
    <col min="5129" max="5129" width="12.21875" style="290" customWidth="1"/>
    <col min="5130" max="5376" width="9.21875" style="290"/>
    <col min="5377" max="5377" width="5.77734375" style="290" customWidth="1"/>
    <col min="5378" max="5378" width="36" style="290" customWidth="1"/>
    <col min="5379" max="5379" width="36.21875" style="290" customWidth="1"/>
    <col min="5380" max="5380" width="11.77734375" style="290" customWidth="1"/>
    <col min="5381" max="5382" width="11.21875" style="290" customWidth="1"/>
    <col min="5383" max="5384" width="10.77734375" style="290" customWidth="1"/>
    <col min="5385" max="5385" width="12.21875" style="290" customWidth="1"/>
    <col min="5386" max="5632" width="9.21875" style="290"/>
    <col min="5633" max="5633" width="5.77734375" style="290" customWidth="1"/>
    <col min="5634" max="5634" width="36" style="290" customWidth="1"/>
    <col min="5635" max="5635" width="36.21875" style="290" customWidth="1"/>
    <col min="5636" max="5636" width="11.77734375" style="290" customWidth="1"/>
    <col min="5637" max="5638" width="11.21875" style="290" customWidth="1"/>
    <col min="5639" max="5640" width="10.77734375" style="290" customWidth="1"/>
    <col min="5641" max="5641" width="12.21875" style="290" customWidth="1"/>
    <col min="5642" max="5888" width="9.21875" style="290"/>
    <col min="5889" max="5889" width="5.77734375" style="290" customWidth="1"/>
    <col min="5890" max="5890" width="36" style="290" customWidth="1"/>
    <col min="5891" max="5891" width="36.21875" style="290" customWidth="1"/>
    <col min="5892" max="5892" width="11.77734375" style="290" customWidth="1"/>
    <col min="5893" max="5894" width="11.21875" style="290" customWidth="1"/>
    <col min="5895" max="5896" width="10.77734375" style="290" customWidth="1"/>
    <col min="5897" max="5897" width="12.21875" style="290" customWidth="1"/>
    <col min="5898" max="6144" width="9.21875" style="290"/>
    <col min="6145" max="6145" width="5.77734375" style="290" customWidth="1"/>
    <col min="6146" max="6146" width="36" style="290" customWidth="1"/>
    <col min="6147" max="6147" width="36.21875" style="290" customWidth="1"/>
    <col min="6148" max="6148" width="11.77734375" style="290" customWidth="1"/>
    <col min="6149" max="6150" width="11.21875" style="290" customWidth="1"/>
    <col min="6151" max="6152" width="10.77734375" style="290" customWidth="1"/>
    <col min="6153" max="6153" width="12.21875" style="290" customWidth="1"/>
    <col min="6154" max="6400" width="9.21875" style="290"/>
    <col min="6401" max="6401" width="5.77734375" style="290" customWidth="1"/>
    <col min="6402" max="6402" width="36" style="290" customWidth="1"/>
    <col min="6403" max="6403" width="36.21875" style="290" customWidth="1"/>
    <col min="6404" max="6404" width="11.77734375" style="290" customWidth="1"/>
    <col min="6405" max="6406" width="11.21875" style="290" customWidth="1"/>
    <col min="6407" max="6408" width="10.77734375" style="290" customWidth="1"/>
    <col min="6409" max="6409" width="12.21875" style="290" customWidth="1"/>
    <col min="6410" max="6656" width="9.21875" style="290"/>
    <col min="6657" max="6657" width="5.77734375" style="290" customWidth="1"/>
    <col min="6658" max="6658" width="36" style="290" customWidth="1"/>
    <col min="6659" max="6659" width="36.21875" style="290" customWidth="1"/>
    <col min="6660" max="6660" width="11.77734375" style="290" customWidth="1"/>
    <col min="6661" max="6662" width="11.21875" style="290" customWidth="1"/>
    <col min="6663" max="6664" width="10.77734375" style="290" customWidth="1"/>
    <col min="6665" max="6665" width="12.21875" style="290" customWidth="1"/>
    <col min="6666" max="6912" width="9.21875" style="290"/>
    <col min="6913" max="6913" width="5.77734375" style="290" customWidth="1"/>
    <col min="6914" max="6914" width="36" style="290" customWidth="1"/>
    <col min="6915" max="6915" width="36.21875" style="290" customWidth="1"/>
    <col min="6916" max="6916" width="11.77734375" style="290" customWidth="1"/>
    <col min="6917" max="6918" width="11.21875" style="290" customWidth="1"/>
    <col min="6919" max="6920" width="10.77734375" style="290" customWidth="1"/>
    <col min="6921" max="6921" width="12.21875" style="290" customWidth="1"/>
    <col min="6922" max="7168" width="9.21875" style="290"/>
    <col min="7169" max="7169" width="5.77734375" style="290" customWidth="1"/>
    <col min="7170" max="7170" width="36" style="290" customWidth="1"/>
    <col min="7171" max="7171" width="36.21875" style="290" customWidth="1"/>
    <col min="7172" max="7172" width="11.77734375" style="290" customWidth="1"/>
    <col min="7173" max="7174" width="11.21875" style="290" customWidth="1"/>
    <col min="7175" max="7176" width="10.77734375" style="290" customWidth="1"/>
    <col min="7177" max="7177" width="12.21875" style="290" customWidth="1"/>
    <col min="7178" max="7424" width="9.21875" style="290"/>
    <col min="7425" max="7425" width="5.77734375" style="290" customWidth="1"/>
    <col min="7426" max="7426" width="36" style="290" customWidth="1"/>
    <col min="7427" max="7427" width="36.21875" style="290" customWidth="1"/>
    <col min="7428" max="7428" width="11.77734375" style="290" customWidth="1"/>
    <col min="7429" max="7430" width="11.21875" style="290" customWidth="1"/>
    <col min="7431" max="7432" width="10.77734375" style="290" customWidth="1"/>
    <col min="7433" max="7433" width="12.21875" style="290" customWidth="1"/>
    <col min="7434" max="7680" width="9.21875" style="290"/>
    <col min="7681" max="7681" width="5.77734375" style="290" customWidth="1"/>
    <col min="7682" max="7682" width="36" style="290" customWidth="1"/>
    <col min="7683" max="7683" width="36.21875" style="290" customWidth="1"/>
    <col min="7684" max="7684" width="11.77734375" style="290" customWidth="1"/>
    <col min="7685" max="7686" width="11.21875" style="290" customWidth="1"/>
    <col min="7687" max="7688" width="10.77734375" style="290" customWidth="1"/>
    <col min="7689" max="7689" width="12.21875" style="290" customWidth="1"/>
    <col min="7690" max="7936" width="9.21875" style="290"/>
    <col min="7937" max="7937" width="5.77734375" style="290" customWidth="1"/>
    <col min="7938" max="7938" width="36" style="290" customWidth="1"/>
    <col min="7939" max="7939" width="36.21875" style="290" customWidth="1"/>
    <col min="7940" max="7940" width="11.77734375" style="290" customWidth="1"/>
    <col min="7941" max="7942" width="11.21875" style="290" customWidth="1"/>
    <col min="7943" max="7944" width="10.77734375" style="290" customWidth="1"/>
    <col min="7945" max="7945" width="12.21875" style="290" customWidth="1"/>
    <col min="7946" max="8192" width="9.21875" style="290"/>
    <col min="8193" max="8193" width="5.77734375" style="290" customWidth="1"/>
    <col min="8194" max="8194" width="36" style="290" customWidth="1"/>
    <col min="8195" max="8195" width="36.21875" style="290" customWidth="1"/>
    <col min="8196" max="8196" width="11.77734375" style="290" customWidth="1"/>
    <col min="8197" max="8198" width="11.21875" style="290" customWidth="1"/>
    <col min="8199" max="8200" width="10.77734375" style="290" customWidth="1"/>
    <col min="8201" max="8201" width="12.21875" style="290" customWidth="1"/>
    <col min="8202" max="8448" width="9.21875" style="290"/>
    <col min="8449" max="8449" width="5.77734375" style="290" customWidth="1"/>
    <col min="8450" max="8450" width="36" style="290" customWidth="1"/>
    <col min="8451" max="8451" width="36.21875" style="290" customWidth="1"/>
    <col min="8452" max="8452" width="11.77734375" style="290" customWidth="1"/>
    <col min="8453" max="8454" width="11.21875" style="290" customWidth="1"/>
    <col min="8455" max="8456" width="10.77734375" style="290" customWidth="1"/>
    <col min="8457" max="8457" width="12.21875" style="290" customWidth="1"/>
    <col min="8458" max="8704" width="9.21875" style="290"/>
    <col min="8705" max="8705" width="5.77734375" style="290" customWidth="1"/>
    <col min="8706" max="8706" width="36" style="290" customWidth="1"/>
    <col min="8707" max="8707" width="36.21875" style="290" customWidth="1"/>
    <col min="8708" max="8708" width="11.77734375" style="290" customWidth="1"/>
    <col min="8709" max="8710" width="11.21875" style="290" customWidth="1"/>
    <col min="8711" max="8712" width="10.77734375" style="290" customWidth="1"/>
    <col min="8713" max="8713" width="12.21875" style="290" customWidth="1"/>
    <col min="8714" max="8960" width="9.21875" style="290"/>
    <col min="8961" max="8961" width="5.77734375" style="290" customWidth="1"/>
    <col min="8962" max="8962" width="36" style="290" customWidth="1"/>
    <col min="8963" max="8963" width="36.21875" style="290" customWidth="1"/>
    <col min="8964" max="8964" width="11.77734375" style="290" customWidth="1"/>
    <col min="8965" max="8966" width="11.21875" style="290" customWidth="1"/>
    <col min="8967" max="8968" width="10.77734375" style="290" customWidth="1"/>
    <col min="8969" max="8969" width="12.21875" style="290" customWidth="1"/>
    <col min="8970" max="9216" width="9.21875" style="290"/>
    <col min="9217" max="9217" width="5.77734375" style="290" customWidth="1"/>
    <col min="9218" max="9218" width="36" style="290" customWidth="1"/>
    <col min="9219" max="9219" width="36.21875" style="290" customWidth="1"/>
    <col min="9220" max="9220" width="11.77734375" style="290" customWidth="1"/>
    <col min="9221" max="9222" width="11.21875" style="290" customWidth="1"/>
    <col min="9223" max="9224" width="10.77734375" style="290" customWidth="1"/>
    <col min="9225" max="9225" width="12.21875" style="290" customWidth="1"/>
    <col min="9226" max="9472" width="9.21875" style="290"/>
    <col min="9473" max="9473" width="5.77734375" style="290" customWidth="1"/>
    <col min="9474" max="9474" width="36" style="290" customWidth="1"/>
    <col min="9475" max="9475" width="36.21875" style="290" customWidth="1"/>
    <col min="9476" max="9476" width="11.77734375" style="290" customWidth="1"/>
    <col min="9477" max="9478" width="11.21875" style="290" customWidth="1"/>
    <col min="9479" max="9480" width="10.77734375" style="290" customWidth="1"/>
    <col min="9481" max="9481" width="12.21875" style="290" customWidth="1"/>
    <col min="9482" max="9728" width="9.21875" style="290"/>
    <col min="9729" max="9729" width="5.77734375" style="290" customWidth="1"/>
    <col min="9730" max="9730" width="36" style="290" customWidth="1"/>
    <col min="9731" max="9731" width="36.21875" style="290" customWidth="1"/>
    <col min="9732" max="9732" width="11.77734375" style="290" customWidth="1"/>
    <col min="9733" max="9734" width="11.21875" style="290" customWidth="1"/>
    <col min="9735" max="9736" width="10.77734375" style="290" customWidth="1"/>
    <col min="9737" max="9737" width="12.21875" style="290" customWidth="1"/>
    <col min="9738" max="9984" width="9.21875" style="290"/>
    <col min="9985" max="9985" width="5.77734375" style="290" customWidth="1"/>
    <col min="9986" max="9986" width="36" style="290" customWidth="1"/>
    <col min="9987" max="9987" width="36.21875" style="290" customWidth="1"/>
    <col min="9988" max="9988" width="11.77734375" style="290" customWidth="1"/>
    <col min="9989" max="9990" width="11.21875" style="290" customWidth="1"/>
    <col min="9991" max="9992" width="10.77734375" style="290" customWidth="1"/>
    <col min="9993" max="9993" width="12.21875" style="290" customWidth="1"/>
    <col min="9994" max="10240" width="9.21875" style="290"/>
    <col min="10241" max="10241" width="5.77734375" style="290" customWidth="1"/>
    <col min="10242" max="10242" width="36" style="290" customWidth="1"/>
    <col min="10243" max="10243" width="36.21875" style="290" customWidth="1"/>
    <col min="10244" max="10244" width="11.77734375" style="290" customWidth="1"/>
    <col min="10245" max="10246" width="11.21875" style="290" customWidth="1"/>
    <col min="10247" max="10248" width="10.77734375" style="290" customWidth="1"/>
    <col min="10249" max="10249" width="12.21875" style="290" customWidth="1"/>
    <col min="10250" max="10496" width="9.21875" style="290"/>
    <col min="10497" max="10497" width="5.77734375" style="290" customWidth="1"/>
    <col min="10498" max="10498" width="36" style="290" customWidth="1"/>
    <col min="10499" max="10499" width="36.21875" style="290" customWidth="1"/>
    <col min="10500" max="10500" width="11.77734375" style="290" customWidth="1"/>
    <col min="10501" max="10502" width="11.21875" style="290" customWidth="1"/>
    <col min="10503" max="10504" width="10.77734375" style="290" customWidth="1"/>
    <col min="10505" max="10505" width="12.21875" style="290" customWidth="1"/>
    <col min="10506" max="10752" width="9.21875" style="290"/>
    <col min="10753" max="10753" width="5.77734375" style="290" customWidth="1"/>
    <col min="10754" max="10754" width="36" style="290" customWidth="1"/>
    <col min="10755" max="10755" width="36.21875" style="290" customWidth="1"/>
    <col min="10756" max="10756" width="11.77734375" style="290" customWidth="1"/>
    <col min="10757" max="10758" width="11.21875" style="290" customWidth="1"/>
    <col min="10759" max="10760" width="10.77734375" style="290" customWidth="1"/>
    <col min="10761" max="10761" width="12.21875" style="290" customWidth="1"/>
    <col min="10762" max="11008" width="9.21875" style="290"/>
    <col min="11009" max="11009" width="5.77734375" style="290" customWidth="1"/>
    <col min="11010" max="11010" width="36" style="290" customWidth="1"/>
    <col min="11011" max="11011" width="36.21875" style="290" customWidth="1"/>
    <col min="11012" max="11012" width="11.77734375" style="290" customWidth="1"/>
    <col min="11013" max="11014" width="11.21875" style="290" customWidth="1"/>
    <col min="11015" max="11016" width="10.77734375" style="290" customWidth="1"/>
    <col min="11017" max="11017" width="12.21875" style="290" customWidth="1"/>
    <col min="11018" max="11264" width="9.21875" style="290"/>
    <col min="11265" max="11265" width="5.77734375" style="290" customWidth="1"/>
    <col min="11266" max="11266" width="36" style="290" customWidth="1"/>
    <col min="11267" max="11267" width="36.21875" style="290" customWidth="1"/>
    <col min="11268" max="11268" width="11.77734375" style="290" customWidth="1"/>
    <col min="11269" max="11270" width="11.21875" style="290" customWidth="1"/>
    <col min="11271" max="11272" width="10.77734375" style="290" customWidth="1"/>
    <col min="11273" max="11273" width="12.21875" style="290" customWidth="1"/>
    <col min="11274" max="11520" width="9.21875" style="290"/>
    <col min="11521" max="11521" width="5.77734375" style="290" customWidth="1"/>
    <col min="11522" max="11522" width="36" style="290" customWidth="1"/>
    <col min="11523" max="11523" width="36.21875" style="290" customWidth="1"/>
    <col min="11524" max="11524" width="11.77734375" style="290" customWidth="1"/>
    <col min="11525" max="11526" width="11.21875" style="290" customWidth="1"/>
    <col min="11527" max="11528" width="10.77734375" style="290" customWidth="1"/>
    <col min="11529" max="11529" width="12.21875" style="290" customWidth="1"/>
    <col min="11530" max="11776" width="9.21875" style="290"/>
    <col min="11777" max="11777" width="5.77734375" style="290" customWidth="1"/>
    <col min="11778" max="11778" width="36" style="290" customWidth="1"/>
    <col min="11779" max="11779" width="36.21875" style="290" customWidth="1"/>
    <col min="11780" max="11780" width="11.77734375" style="290" customWidth="1"/>
    <col min="11781" max="11782" width="11.21875" style="290" customWidth="1"/>
    <col min="11783" max="11784" width="10.77734375" style="290" customWidth="1"/>
    <col min="11785" max="11785" width="12.21875" style="290" customWidth="1"/>
    <col min="11786" max="12032" width="9.21875" style="290"/>
    <col min="12033" max="12033" width="5.77734375" style="290" customWidth="1"/>
    <col min="12034" max="12034" width="36" style="290" customWidth="1"/>
    <col min="12035" max="12035" width="36.21875" style="290" customWidth="1"/>
    <col min="12036" max="12036" width="11.77734375" style="290" customWidth="1"/>
    <col min="12037" max="12038" width="11.21875" style="290" customWidth="1"/>
    <col min="12039" max="12040" width="10.77734375" style="290" customWidth="1"/>
    <col min="12041" max="12041" width="12.21875" style="290" customWidth="1"/>
    <col min="12042" max="12288" width="9.21875" style="290"/>
    <col min="12289" max="12289" width="5.77734375" style="290" customWidth="1"/>
    <col min="12290" max="12290" width="36" style="290" customWidth="1"/>
    <col min="12291" max="12291" width="36.21875" style="290" customWidth="1"/>
    <col min="12292" max="12292" width="11.77734375" style="290" customWidth="1"/>
    <col min="12293" max="12294" width="11.21875" style="290" customWidth="1"/>
    <col min="12295" max="12296" width="10.77734375" style="290" customWidth="1"/>
    <col min="12297" max="12297" width="12.21875" style="290" customWidth="1"/>
    <col min="12298" max="12544" width="9.21875" style="290"/>
    <col min="12545" max="12545" width="5.77734375" style="290" customWidth="1"/>
    <col min="12546" max="12546" width="36" style="290" customWidth="1"/>
    <col min="12547" max="12547" width="36.21875" style="290" customWidth="1"/>
    <col min="12548" max="12548" width="11.77734375" style="290" customWidth="1"/>
    <col min="12549" max="12550" width="11.21875" style="290" customWidth="1"/>
    <col min="12551" max="12552" width="10.77734375" style="290" customWidth="1"/>
    <col min="12553" max="12553" width="12.21875" style="290" customWidth="1"/>
    <col min="12554" max="12800" width="9.21875" style="290"/>
    <col min="12801" max="12801" width="5.77734375" style="290" customWidth="1"/>
    <col min="12802" max="12802" width="36" style="290" customWidth="1"/>
    <col min="12803" max="12803" width="36.21875" style="290" customWidth="1"/>
    <col min="12804" max="12804" width="11.77734375" style="290" customWidth="1"/>
    <col min="12805" max="12806" width="11.21875" style="290" customWidth="1"/>
    <col min="12807" max="12808" width="10.77734375" style="290" customWidth="1"/>
    <col min="12809" max="12809" width="12.21875" style="290" customWidth="1"/>
    <col min="12810" max="13056" width="9.21875" style="290"/>
    <col min="13057" max="13057" width="5.77734375" style="290" customWidth="1"/>
    <col min="13058" max="13058" width="36" style="290" customWidth="1"/>
    <col min="13059" max="13059" width="36.21875" style="290" customWidth="1"/>
    <col min="13060" max="13060" width="11.77734375" style="290" customWidth="1"/>
    <col min="13061" max="13062" width="11.21875" style="290" customWidth="1"/>
    <col min="13063" max="13064" width="10.77734375" style="290" customWidth="1"/>
    <col min="13065" max="13065" width="12.21875" style="290" customWidth="1"/>
    <col min="13066" max="13312" width="9.21875" style="290"/>
    <col min="13313" max="13313" width="5.77734375" style="290" customWidth="1"/>
    <col min="13314" max="13314" width="36" style="290" customWidth="1"/>
    <col min="13315" max="13315" width="36.21875" style="290" customWidth="1"/>
    <col min="13316" max="13316" width="11.77734375" style="290" customWidth="1"/>
    <col min="13317" max="13318" width="11.21875" style="290" customWidth="1"/>
    <col min="13319" max="13320" width="10.77734375" style="290" customWidth="1"/>
    <col min="13321" max="13321" width="12.21875" style="290" customWidth="1"/>
    <col min="13322" max="13568" width="9.21875" style="290"/>
    <col min="13569" max="13569" width="5.77734375" style="290" customWidth="1"/>
    <col min="13570" max="13570" width="36" style="290" customWidth="1"/>
    <col min="13571" max="13571" width="36.21875" style="290" customWidth="1"/>
    <col min="13572" max="13572" width="11.77734375" style="290" customWidth="1"/>
    <col min="13573" max="13574" width="11.21875" style="290" customWidth="1"/>
    <col min="13575" max="13576" width="10.77734375" style="290" customWidth="1"/>
    <col min="13577" max="13577" width="12.21875" style="290" customWidth="1"/>
    <col min="13578" max="13824" width="9.21875" style="290"/>
    <col min="13825" max="13825" width="5.77734375" style="290" customWidth="1"/>
    <col min="13826" max="13826" width="36" style="290" customWidth="1"/>
    <col min="13827" max="13827" width="36.21875" style="290" customWidth="1"/>
    <col min="13828" max="13828" width="11.77734375" style="290" customWidth="1"/>
    <col min="13829" max="13830" width="11.21875" style="290" customWidth="1"/>
    <col min="13831" max="13832" width="10.77734375" style="290" customWidth="1"/>
    <col min="13833" max="13833" width="12.21875" style="290" customWidth="1"/>
    <col min="13834" max="14080" width="9.21875" style="290"/>
    <col min="14081" max="14081" width="5.77734375" style="290" customWidth="1"/>
    <col min="14082" max="14082" width="36" style="290" customWidth="1"/>
    <col min="14083" max="14083" width="36.21875" style="290" customWidth="1"/>
    <col min="14084" max="14084" width="11.77734375" style="290" customWidth="1"/>
    <col min="14085" max="14086" width="11.21875" style="290" customWidth="1"/>
    <col min="14087" max="14088" width="10.77734375" style="290" customWidth="1"/>
    <col min="14089" max="14089" width="12.21875" style="290" customWidth="1"/>
    <col min="14090" max="14336" width="9.21875" style="290"/>
    <col min="14337" max="14337" width="5.77734375" style="290" customWidth="1"/>
    <col min="14338" max="14338" width="36" style="290" customWidth="1"/>
    <col min="14339" max="14339" width="36.21875" style="290" customWidth="1"/>
    <col min="14340" max="14340" width="11.77734375" style="290" customWidth="1"/>
    <col min="14341" max="14342" width="11.21875" style="290" customWidth="1"/>
    <col min="14343" max="14344" width="10.77734375" style="290" customWidth="1"/>
    <col min="14345" max="14345" width="12.21875" style="290" customWidth="1"/>
    <col min="14346" max="14592" width="9.21875" style="290"/>
    <col min="14593" max="14593" width="5.77734375" style="290" customWidth="1"/>
    <col min="14594" max="14594" width="36" style="290" customWidth="1"/>
    <col min="14595" max="14595" width="36.21875" style="290" customWidth="1"/>
    <col min="14596" max="14596" width="11.77734375" style="290" customWidth="1"/>
    <col min="14597" max="14598" width="11.21875" style="290" customWidth="1"/>
    <col min="14599" max="14600" width="10.77734375" style="290" customWidth="1"/>
    <col min="14601" max="14601" width="12.21875" style="290" customWidth="1"/>
    <col min="14602" max="14848" width="9.21875" style="290"/>
    <col min="14849" max="14849" width="5.77734375" style="290" customWidth="1"/>
    <col min="14850" max="14850" width="36" style="290" customWidth="1"/>
    <col min="14851" max="14851" width="36.21875" style="290" customWidth="1"/>
    <col min="14852" max="14852" width="11.77734375" style="290" customWidth="1"/>
    <col min="14853" max="14854" width="11.21875" style="290" customWidth="1"/>
    <col min="14855" max="14856" width="10.77734375" style="290" customWidth="1"/>
    <col min="14857" max="14857" width="12.21875" style="290" customWidth="1"/>
    <col min="14858" max="15104" width="9.21875" style="290"/>
    <col min="15105" max="15105" width="5.77734375" style="290" customWidth="1"/>
    <col min="15106" max="15106" width="36" style="290" customWidth="1"/>
    <col min="15107" max="15107" width="36.21875" style="290" customWidth="1"/>
    <col min="15108" max="15108" width="11.77734375" style="290" customWidth="1"/>
    <col min="15109" max="15110" width="11.21875" style="290" customWidth="1"/>
    <col min="15111" max="15112" width="10.77734375" style="290" customWidth="1"/>
    <col min="15113" max="15113" width="12.21875" style="290" customWidth="1"/>
    <col min="15114" max="15360" width="9.21875" style="290"/>
    <col min="15361" max="15361" width="5.77734375" style="290" customWidth="1"/>
    <col min="15362" max="15362" width="36" style="290" customWidth="1"/>
    <col min="15363" max="15363" width="36.21875" style="290" customWidth="1"/>
    <col min="15364" max="15364" width="11.77734375" style="290" customWidth="1"/>
    <col min="15365" max="15366" width="11.21875" style="290" customWidth="1"/>
    <col min="15367" max="15368" width="10.77734375" style="290" customWidth="1"/>
    <col min="15369" max="15369" width="12.21875" style="290" customWidth="1"/>
    <col min="15370" max="15616" width="9.21875" style="290"/>
    <col min="15617" max="15617" width="5.77734375" style="290" customWidth="1"/>
    <col min="15618" max="15618" width="36" style="290" customWidth="1"/>
    <col min="15619" max="15619" width="36.21875" style="290" customWidth="1"/>
    <col min="15620" max="15620" width="11.77734375" style="290" customWidth="1"/>
    <col min="15621" max="15622" width="11.21875" style="290" customWidth="1"/>
    <col min="15623" max="15624" width="10.77734375" style="290" customWidth="1"/>
    <col min="15625" max="15625" width="12.21875" style="290" customWidth="1"/>
    <col min="15626" max="15872" width="9.21875" style="290"/>
    <col min="15873" max="15873" width="5.77734375" style="290" customWidth="1"/>
    <col min="15874" max="15874" width="36" style="290" customWidth="1"/>
    <col min="15875" max="15875" width="36.21875" style="290" customWidth="1"/>
    <col min="15876" max="15876" width="11.77734375" style="290" customWidth="1"/>
    <col min="15877" max="15878" width="11.21875" style="290" customWidth="1"/>
    <col min="15879" max="15880" width="10.77734375" style="290" customWidth="1"/>
    <col min="15881" max="15881" width="12.21875" style="290" customWidth="1"/>
    <col min="15882" max="16128" width="9.21875" style="290"/>
    <col min="16129" max="16129" width="5.77734375" style="290" customWidth="1"/>
    <col min="16130" max="16130" width="36" style="290" customWidth="1"/>
    <col min="16131" max="16131" width="36.21875" style="290" customWidth="1"/>
    <col min="16132" max="16132" width="11.77734375" style="290" customWidth="1"/>
    <col min="16133" max="16134" width="11.21875" style="290" customWidth="1"/>
    <col min="16135" max="16136" width="10.77734375" style="290" customWidth="1"/>
    <col min="16137" max="16137" width="12.21875" style="290" customWidth="1"/>
    <col min="16138" max="16384" width="9.21875" style="290"/>
  </cols>
  <sheetData>
    <row r="1" spans="1:9" x14ac:dyDescent="0.25">
      <c r="A1" s="230"/>
      <c r="B1" s="230"/>
      <c r="C1" s="230"/>
      <c r="D1" s="230"/>
      <c r="E1" s="231"/>
      <c r="F1" s="231"/>
      <c r="G1" s="232"/>
      <c r="H1" s="231"/>
      <c r="I1" s="232"/>
    </row>
    <row r="2" spans="1:9" ht="15.6" x14ac:dyDescent="0.25">
      <c r="A2" s="230"/>
      <c r="B2" s="230"/>
      <c r="C2" s="230"/>
      <c r="D2" s="230"/>
      <c r="E2" s="234"/>
      <c r="F2" s="234"/>
      <c r="G2" s="235"/>
      <c r="H2" s="236"/>
      <c r="I2" s="237" t="s">
        <v>1015</v>
      </c>
    </row>
    <row r="3" spans="1:9" ht="15.6" x14ac:dyDescent="0.25">
      <c r="A3" s="230"/>
      <c r="B3" s="230"/>
      <c r="C3" s="230"/>
      <c r="D3" s="230"/>
      <c r="E3" s="234"/>
      <c r="F3" s="234"/>
      <c r="G3" s="238"/>
      <c r="H3" s="239"/>
      <c r="I3" s="240" t="s">
        <v>1016</v>
      </c>
    </row>
    <row r="4" spans="1:9" ht="15.6" x14ac:dyDescent="0.25">
      <c r="A4" s="230"/>
      <c r="B4" s="230"/>
      <c r="C4" s="230"/>
      <c r="D4" s="230"/>
      <c r="E4" s="234"/>
      <c r="F4" s="234"/>
      <c r="G4" s="238"/>
      <c r="H4" s="239"/>
      <c r="I4" s="240" t="s">
        <v>1017</v>
      </c>
    </row>
    <row r="5" spans="1:9" ht="15.6" x14ac:dyDescent="0.25">
      <c r="A5" s="230"/>
      <c r="B5" s="230"/>
      <c r="C5" s="230"/>
      <c r="D5" s="230"/>
      <c r="E5" s="234"/>
      <c r="F5" s="234"/>
      <c r="G5" s="235"/>
      <c r="H5" s="236"/>
      <c r="I5" s="237" t="s">
        <v>1018</v>
      </c>
    </row>
    <row r="6" spans="1:9" ht="15.6" x14ac:dyDescent="0.25">
      <c r="A6" s="230"/>
      <c r="B6" s="230"/>
      <c r="C6" s="230"/>
      <c r="D6" s="230"/>
      <c r="E6" s="234"/>
      <c r="F6" s="234"/>
      <c r="G6" s="235"/>
      <c r="H6" s="236"/>
      <c r="I6" s="241"/>
    </row>
    <row r="7" spans="1:9" ht="21" customHeight="1" x14ac:dyDescent="0.25">
      <c r="A7" s="431" t="s">
        <v>415</v>
      </c>
      <c r="B7" s="431"/>
      <c r="C7" s="431"/>
      <c r="D7" s="431"/>
      <c r="E7" s="431"/>
      <c r="F7" s="431"/>
      <c r="G7" s="431"/>
      <c r="H7" s="431"/>
      <c r="I7" s="431"/>
    </row>
    <row r="8" spans="1:9" ht="24.6" customHeight="1" x14ac:dyDescent="0.25">
      <c r="A8" s="431" t="s">
        <v>1019</v>
      </c>
      <c r="B8" s="431"/>
      <c r="C8" s="431"/>
      <c r="D8" s="431"/>
      <c r="E8" s="431"/>
      <c r="F8" s="431"/>
      <c r="G8" s="431"/>
      <c r="H8" s="431"/>
      <c r="I8" s="431"/>
    </row>
    <row r="9" spans="1:9" x14ac:dyDescent="0.25">
      <c r="A9" s="230"/>
      <c r="B9" s="230" t="s">
        <v>417</v>
      </c>
      <c r="C9" s="230"/>
      <c r="D9" s="242"/>
      <c r="E9" s="243"/>
      <c r="F9" s="243"/>
      <c r="G9" s="244"/>
      <c r="H9" s="243"/>
      <c r="I9" s="244"/>
    </row>
    <row r="11" spans="1:9" ht="48" customHeight="1" x14ac:dyDescent="0.25">
      <c r="A11" s="245" t="s">
        <v>418</v>
      </c>
      <c r="B11" s="245" t="s">
        <v>1020</v>
      </c>
      <c r="C11" s="245" t="s">
        <v>420</v>
      </c>
      <c r="D11" s="245" t="s">
        <v>421</v>
      </c>
      <c r="E11" s="246" t="s">
        <v>422</v>
      </c>
      <c r="F11" s="246" t="s">
        <v>1021</v>
      </c>
      <c r="G11" s="247" t="s">
        <v>424</v>
      </c>
      <c r="H11" s="246" t="s">
        <v>425</v>
      </c>
      <c r="I11" s="247" t="s">
        <v>426</v>
      </c>
    </row>
    <row r="12" spans="1:9" s="251" customFormat="1" x14ac:dyDescent="0.25">
      <c r="A12" s="248">
        <v>1</v>
      </c>
      <c r="B12" s="249" t="s">
        <v>427</v>
      </c>
      <c r="C12" s="249" t="s">
        <v>428</v>
      </c>
      <c r="D12" s="248" t="s">
        <v>429</v>
      </c>
      <c r="E12" s="250">
        <v>10000</v>
      </c>
      <c r="F12" s="250">
        <v>80</v>
      </c>
      <c r="G12" s="248"/>
      <c r="H12" s="250"/>
      <c r="I12" s="248">
        <f>E12*F12</f>
        <v>800000</v>
      </c>
    </row>
    <row r="13" spans="1:9" s="251" customFormat="1" x14ac:dyDescent="0.25">
      <c r="A13" s="248">
        <v>3</v>
      </c>
      <c r="B13" s="254" t="s">
        <v>431</v>
      </c>
      <c r="C13" s="248" t="s">
        <v>431</v>
      </c>
      <c r="D13" s="248" t="s">
        <v>429</v>
      </c>
      <c r="E13" s="250">
        <v>2000</v>
      </c>
      <c r="F13" s="250">
        <v>50</v>
      </c>
      <c r="G13" s="248"/>
      <c r="H13" s="250"/>
      <c r="I13" s="248">
        <f t="shared" ref="I13:I16" si="0">E13*F13</f>
        <v>100000</v>
      </c>
    </row>
    <row r="14" spans="1:9" s="251" customFormat="1" x14ac:dyDescent="0.25">
      <c r="A14" s="248">
        <v>5</v>
      </c>
      <c r="B14" s="252" t="s">
        <v>433</v>
      </c>
      <c r="C14" s="252" t="s">
        <v>434</v>
      </c>
      <c r="D14" s="253" t="s">
        <v>435</v>
      </c>
      <c r="E14" s="250">
        <v>34</v>
      </c>
      <c r="F14" s="250">
        <v>2300</v>
      </c>
      <c r="G14" s="248"/>
      <c r="H14" s="250"/>
      <c r="I14" s="248">
        <f t="shared" si="0"/>
        <v>78200</v>
      </c>
    </row>
    <row r="15" spans="1:9" s="251" customFormat="1" x14ac:dyDescent="0.25">
      <c r="A15" s="248">
        <v>6</v>
      </c>
      <c r="B15" s="252" t="s">
        <v>436</v>
      </c>
      <c r="C15" s="252" t="s">
        <v>437</v>
      </c>
      <c r="D15" s="253" t="s">
        <v>438</v>
      </c>
      <c r="E15" s="250">
        <v>4000</v>
      </c>
      <c r="F15" s="250">
        <v>70</v>
      </c>
      <c r="G15" s="248"/>
      <c r="H15" s="250"/>
      <c r="I15" s="248">
        <f t="shared" si="0"/>
        <v>280000</v>
      </c>
    </row>
    <row r="16" spans="1:9" s="251" customFormat="1" x14ac:dyDescent="0.25">
      <c r="A16" s="248">
        <v>7</v>
      </c>
      <c r="B16" s="252" t="s">
        <v>439</v>
      </c>
      <c r="C16" s="252" t="s">
        <v>439</v>
      </c>
      <c r="D16" s="253" t="s">
        <v>429</v>
      </c>
      <c r="E16" s="250">
        <v>2000</v>
      </c>
      <c r="F16" s="250">
        <v>70</v>
      </c>
      <c r="G16" s="248"/>
      <c r="H16" s="250"/>
      <c r="I16" s="248">
        <f t="shared" si="0"/>
        <v>140000</v>
      </c>
    </row>
    <row r="17" spans="1:9" s="251" customFormat="1" hidden="1" x14ac:dyDescent="0.25">
      <c r="A17" s="248">
        <v>8</v>
      </c>
      <c r="B17" s="252" t="s">
        <v>1022</v>
      </c>
      <c r="C17" s="252" t="s">
        <v>1022</v>
      </c>
      <c r="D17" s="253"/>
      <c r="E17" s="250"/>
      <c r="F17" s="250"/>
      <c r="G17" s="248">
        <v>73.540000000000006</v>
      </c>
      <c r="H17" s="250">
        <v>4200</v>
      </c>
      <c r="I17" s="248"/>
    </row>
    <row r="18" spans="1:9" s="251" customFormat="1" hidden="1" x14ac:dyDescent="0.25">
      <c r="A18" s="248">
        <v>9</v>
      </c>
      <c r="B18" s="252" t="s">
        <v>1023</v>
      </c>
      <c r="C18" s="252" t="s">
        <v>1024</v>
      </c>
      <c r="D18" s="253" t="s">
        <v>429</v>
      </c>
      <c r="E18" s="250"/>
      <c r="F18" s="250"/>
      <c r="G18" s="248">
        <v>11.74</v>
      </c>
      <c r="H18" s="250">
        <v>2000</v>
      </c>
      <c r="I18" s="248"/>
    </row>
    <row r="19" spans="1:9" s="251" customFormat="1" x14ac:dyDescent="0.25">
      <c r="A19" s="248">
        <v>10</v>
      </c>
      <c r="B19" s="252" t="s">
        <v>440</v>
      </c>
      <c r="C19" s="252" t="s">
        <v>440</v>
      </c>
      <c r="D19" s="253" t="s">
        <v>429</v>
      </c>
      <c r="E19" s="250">
        <v>10000</v>
      </c>
      <c r="F19" s="250">
        <v>16</v>
      </c>
      <c r="G19" s="248"/>
      <c r="H19" s="250"/>
      <c r="I19" s="248">
        <f>E19*F19</f>
        <v>160000</v>
      </c>
    </row>
    <row r="20" spans="1:9" s="251" customFormat="1" ht="26.4" hidden="1" x14ac:dyDescent="0.25">
      <c r="A20" s="248">
        <v>11</v>
      </c>
      <c r="B20" s="254" t="s">
        <v>1025</v>
      </c>
      <c r="C20" s="254" t="s">
        <v>1026</v>
      </c>
      <c r="D20" s="253" t="s">
        <v>450</v>
      </c>
      <c r="E20" s="250"/>
      <c r="F20" s="250"/>
      <c r="G20" s="248">
        <v>40.86</v>
      </c>
      <c r="H20" s="250">
        <v>400</v>
      </c>
      <c r="I20" s="248"/>
    </row>
    <row r="21" spans="1:9" s="251" customFormat="1" x14ac:dyDescent="0.25">
      <c r="A21" s="248">
        <v>12</v>
      </c>
      <c r="B21" s="254" t="s">
        <v>441</v>
      </c>
      <c r="C21" s="254" t="s">
        <v>441</v>
      </c>
      <c r="D21" s="253" t="s">
        <v>442</v>
      </c>
      <c r="E21" s="250">
        <v>10000</v>
      </c>
      <c r="F21" s="250">
        <v>68</v>
      </c>
      <c r="G21" s="248"/>
      <c r="H21" s="250"/>
      <c r="I21" s="248">
        <f t="shared" ref="I21:I24" si="1">E21*F21</f>
        <v>680000</v>
      </c>
    </row>
    <row r="22" spans="1:9" s="251" customFormat="1" ht="26.4" x14ac:dyDescent="0.25">
      <c r="A22" s="248">
        <v>13</v>
      </c>
      <c r="B22" s="254" t="s">
        <v>443</v>
      </c>
      <c r="C22" s="254" t="s">
        <v>443</v>
      </c>
      <c r="D22" s="253" t="s">
        <v>442</v>
      </c>
      <c r="E22" s="250">
        <v>4000</v>
      </c>
      <c r="F22" s="250">
        <v>49</v>
      </c>
      <c r="G22" s="248"/>
      <c r="H22" s="250"/>
      <c r="I22" s="248">
        <f t="shared" si="1"/>
        <v>196000</v>
      </c>
    </row>
    <row r="23" spans="1:9" s="251" customFormat="1" x14ac:dyDescent="0.25">
      <c r="A23" s="248">
        <v>14</v>
      </c>
      <c r="B23" s="254" t="s">
        <v>444</v>
      </c>
      <c r="C23" s="254" t="s">
        <v>445</v>
      </c>
      <c r="D23" s="253" t="s">
        <v>442</v>
      </c>
      <c r="E23" s="250">
        <v>500</v>
      </c>
      <c r="F23" s="250">
        <v>49</v>
      </c>
      <c r="G23" s="248"/>
      <c r="H23" s="250"/>
      <c r="I23" s="248">
        <f t="shared" si="1"/>
        <v>24500</v>
      </c>
    </row>
    <row r="24" spans="1:9" s="251" customFormat="1" x14ac:dyDescent="0.25">
      <c r="A24" s="248">
        <v>15</v>
      </c>
      <c r="B24" s="254" t="s">
        <v>446</v>
      </c>
      <c r="C24" s="254" t="s">
        <v>447</v>
      </c>
      <c r="D24" s="253" t="s">
        <v>442</v>
      </c>
      <c r="E24" s="250">
        <v>10000</v>
      </c>
      <c r="F24" s="250">
        <v>49</v>
      </c>
      <c r="G24" s="248"/>
      <c r="H24" s="250"/>
      <c r="I24" s="248">
        <f t="shared" si="1"/>
        <v>490000</v>
      </c>
    </row>
    <row r="25" spans="1:9" s="251" customFormat="1" ht="39.6" hidden="1" x14ac:dyDescent="0.25">
      <c r="A25" s="248">
        <v>18</v>
      </c>
      <c r="B25" s="254" t="s">
        <v>1027</v>
      </c>
      <c r="C25" s="254" t="s">
        <v>1028</v>
      </c>
      <c r="D25" s="253" t="s">
        <v>450</v>
      </c>
      <c r="E25" s="250"/>
      <c r="F25" s="250"/>
      <c r="G25" s="248">
        <v>43.82</v>
      </c>
      <c r="H25" s="250">
        <v>400</v>
      </c>
      <c r="I25" s="248"/>
    </row>
    <row r="26" spans="1:9" s="251" customFormat="1" ht="26.4" hidden="1" x14ac:dyDescent="0.25">
      <c r="A26" s="248">
        <v>19</v>
      </c>
      <c r="B26" s="254" t="s">
        <v>1029</v>
      </c>
      <c r="C26" s="254" t="s">
        <v>1030</v>
      </c>
      <c r="D26" s="253" t="s">
        <v>450</v>
      </c>
      <c r="E26" s="250"/>
      <c r="F26" s="250"/>
      <c r="G26" s="248">
        <v>61.63</v>
      </c>
      <c r="H26" s="250">
        <v>1000</v>
      </c>
      <c r="I26" s="248"/>
    </row>
    <row r="27" spans="1:9" s="251" customFormat="1" ht="26.4" hidden="1" x14ac:dyDescent="0.25">
      <c r="A27" s="248">
        <v>20</v>
      </c>
      <c r="B27" s="254" t="s">
        <v>1031</v>
      </c>
      <c r="C27" s="254" t="s">
        <v>1032</v>
      </c>
      <c r="D27" s="253" t="s">
        <v>450</v>
      </c>
      <c r="E27" s="250"/>
      <c r="F27" s="250"/>
      <c r="G27" s="248">
        <v>61.63</v>
      </c>
      <c r="H27" s="250">
        <v>2500</v>
      </c>
      <c r="I27" s="248"/>
    </row>
    <row r="28" spans="1:9" s="251" customFormat="1" ht="26.4" hidden="1" x14ac:dyDescent="0.25">
      <c r="A28" s="248">
        <v>21</v>
      </c>
      <c r="B28" s="254" t="s">
        <v>1031</v>
      </c>
      <c r="C28" s="254" t="s">
        <v>1033</v>
      </c>
      <c r="D28" s="253" t="s">
        <v>450</v>
      </c>
      <c r="E28" s="250"/>
      <c r="F28" s="250"/>
      <c r="G28" s="248">
        <v>61.63</v>
      </c>
      <c r="H28" s="250">
        <v>400</v>
      </c>
      <c r="I28" s="248"/>
    </row>
    <row r="29" spans="1:9" s="251" customFormat="1" hidden="1" x14ac:dyDescent="0.25">
      <c r="A29" s="248">
        <v>22</v>
      </c>
      <c r="B29" s="252" t="s">
        <v>1034</v>
      </c>
      <c r="C29" s="252" t="s">
        <v>1034</v>
      </c>
      <c r="D29" s="253" t="s">
        <v>429</v>
      </c>
      <c r="E29" s="250"/>
      <c r="F29" s="250"/>
      <c r="G29" s="248"/>
      <c r="H29" s="250"/>
      <c r="I29" s="248"/>
    </row>
    <row r="30" spans="1:9" s="251" customFormat="1" hidden="1" x14ac:dyDescent="0.25">
      <c r="A30" s="248">
        <v>23</v>
      </c>
      <c r="B30" s="252" t="s">
        <v>1035</v>
      </c>
      <c r="C30" s="252" t="s">
        <v>1035</v>
      </c>
      <c r="D30" s="253" t="s">
        <v>429</v>
      </c>
      <c r="E30" s="250"/>
      <c r="F30" s="250"/>
      <c r="G30" s="248">
        <v>33.14</v>
      </c>
      <c r="H30" s="250">
        <v>12000</v>
      </c>
      <c r="I30" s="248"/>
    </row>
    <row r="31" spans="1:9" s="251" customFormat="1" hidden="1" x14ac:dyDescent="0.25">
      <c r="A31" s="248">
        <v>24</v>
      </c>
      <c r="B31" s="252" t="s">
        <v>1036</v>
      </c>
      <c r="C31" s="252" t="s">
        <v>1037</v>
      </c>
      <c r="D31" s="253" t="s">
        <v>429</v>
      </c>
      <c r="E31" s="250"/>
      <c r="F31" s="250"/>
      <c r="G31" s="248">
        <v>33.14</v>
      </c>
      <c r="H31" s="250">
        <v>4</v>
      </c>
      <c r="I31" s="248"/>
    </row>
    <row r="32" spans="1:9" s="251" customFormat="1" hidden="1" x14ac:dyDescent="0.25">
      <c r="A32" s="248">
        <v>25</v>
      </c>
      <c r="B32" s="252" t="s">
        <v>1037</v>
      </c>
      <c r="C32" s="252" t="s">
        <v>1037</v>
      </c>
      <c r="D32" s="253" t="s">
        <v>429</v>
      </c>
      <c r="E32" s="250"/>
      <c r="F32" s="250"/>
      <c r="G32" s="248">
        <v>33.14</v>
      </c>
      <c r="H32" s="250">
        <v>4210</v>
      </c>
      <c r="I32" s="248"/>
    </row>
    <row r="33" spans="1:9" s="251" customFormat="1" hidden="1" x14ac:dyDescent="0.25">
      <c r="A33" s="248">
        <v>26</v>
      </c>
      <c r="B33" s="252" t="s">
        <v>1038</v>
      </c>
      <c r="C33" s="252" t="s">
        <v>1038</v>
      </c>
      <c r="D33" s="253" t="s">
        <v>429</v>
      </c>
      <c r="E33" s="250"/>
      <c r="F33" s="250"/>
      <c r="G33" s="248">
        <v>33.14</v>
      </c>
      <c r="H33" s="250">
        <v>30</v>
      </c>
      <c r="I33" s="248"/>
    </row>
    <row r="34" spans="1:9" s="251" customFormat="1" hidden="1" x14ac:dyDescent="0.25">
      <c r="A34" s="248">
        <v>27</v>
      </c>
      <c r="B34" s="252" t="s">
        <v>1039</v>
      </c>
      <c r="C34" s="252" t="s">
        <v>1039</v>
      </c>
      <c r="D34" s="253" t="s">
        <v>429</v>
      </c>
      <c r="E34" s="250"/>
      <c r="F34" s="250"/>
      <c r="G34" s="248">
        <v>33.14</v>
      </c>
      <c r="H34" s="250">
        <v>4200</v>
      </c>
      <c r="I34" s="248"/>
    </row>
    <row r="35" spans="1:9" s="251" customFormat="1" ht="33.75" hidden="1" customHeight="1" x14ac:dyDescent="0.25">
      <c r="A35" s="248">
        <v>28</v>
      </c>
      <c r="B35" s="252" t="s">
        <v>1040</v>
      </c>
      <c r="C35" s="254" t="s">
        <v>1041</v>
      </c>
      <c r="D35" s="253" t="s">
        <v>429</v>
      </c>
      <c r="E35" s="250"/>
      <c r="F35" s="250"/>
      <c r="G35" s="248">
        <v>17.7</v>
      </c>
      <c r="H35" s="250">
        <v>25000</v>
      </c>
      <c r="I35" s="248"/>
    </row>
    <row r="36" spans="1:9" s="251" customFormat="1" ht="33.75" hidden="1" customHeight="1" x14ac:dyDescent="0.25">
      <c r="A36" s="248">
        <v>29</v>
      </c>
      <c r="B36" s="252" t="s">
        <v>1042</v>
      </c>
      <c r="C36" s="254" t="s">
        <v>1043</v>
      </c>
      <c r="D36" s="253" t="s">
        <v>429</v>
      </c>
      <c r="E36" s="250"/>
      <c r="F36" s="250"/>
      <c r="G36" s="248">
        <v>85</v>
      </c>
      <c r="H36" s="250">
        <v>10</v>
      </c>
      <c r="I36" s="248"/>
    </row>
    <row r="37" spans="1:9" s="251" customFormat="1" ht="27" hidden="1" customHeight="1" x14ac:dyDescent="0.25">
      <c r="A37" s="248">
        <v>30</v>
      </c>
      <c r="B37" s="252" t="s">
        <v>1044</v>
      </c>
      <c r="C37" s="254" t="s">
        <v>1045</v>
      </c>
      <c r="D37" s="253" t="s">
        <v>429</v>
      </c>
      <c r="E37" s="250"/>
      <c r="F37" s="250"/>
      <c r="G37" s="248">
        <v>120</v>
      </c>
      <c r="H37" s="250">
        <v>10</v>
      </c>
      <c r="I37" s="248"/>
    </row>
    <row r="38" spans="1:9" s="251" customFormat="1" ht="26.4" hidden="1" x14ac:dyDescent="0.25">
      <c r="A38" s="248">
        <v>31</v>
      </c>
      <c r="B38" s="252" t="s">
        <v>1046</v>
      </c>
      <c r="C38" s="254" t="s">
        <v>1047</v>
      </c>
      <c r="D38" s="253" t="s">
        <v>429</v>
      </c>
      <c r="E38" s="250"/>
      <c r="F38" s="250"/>
      <c r="G38" s="248">
        <v>120</v>
      </c>
      <c r="H38" s="250">
        <v>10</v>
      </c>
      <c r="I38" s="248"/>
    </row>
    <row r="39" spans="1:9" s="251" customFormat="1" ht="26.4" hidden="1" x14ac:dyDescent="0.25">
      <c r="A39" s="248">
        <v>32</v>
      </c>
      <c r="B39" s="252" t="s">
        <v>1048</v>
      </c>
      <c r="C39" s="254" t="s">
        <v>1049</v>
      </c>
      <c r="D39" s="253" t="s">
        <v>429</v>
      </c>
      <c r="E39" s="250"/>
      <c r="F39" s="250"/>
      <c r="G39" s="248">
        <v>120</v>
      </c>
      <c r="H39" s="250">
        <v>500</v>
      </c>
      <c r="I39" s="248"/>
    </row>
    <row r="40" spans="1:9" s="251" customFormat="1" ht="26.4" hidden="1" x14ac:dyDescent="0.25">
      <c r="A40" s="248">
        <v>33</v>
      </c>
      <c r="B40" s="252" t="s">
        <v>1050</v>
      </c>
      <c r="C40" s="254" t="s">
        <v>1051</v>
      </c>
      <c r="D40" s="253" t="s">
        <v>429</v>
      </c>
      <c r="E40" s="250"/>
      <c r="F40" s="250"/>
      <c r="G40" s="248">
        <v>120</v>
      </c>
      <c r="H40" s="250">
        <v>500</v>
      </c>
      <c r="I40" s="248"/>
    </row>
    <row r="41" spans="1:9" s="251" customFormat="1" ht="21.75" hidden="1" customHeight="1" x14ac:dyDescent="0.25">
      <c r="A41" s="248">
        <v>34</v>
      </c>
      <c r="B41" s="252" t="s">
        <v>1052</v>
      </c>
      <c r="C41" s="254" t="s">
        <v>1053</v>
      </c>
      <c r="D41" s="253" t="s">
        <v>429</v>
      </c>
      <c r="E41" s="250"/>
      <c r="F41" s="250"/>
      <c r="G41" s="248">
        <v>120</v>
      </c>
      <c r="H41" s="250">
        <v>300</v>
      </c>
      <c r="I41" s="248"/>
    </row>
    <row r="42" spans="1:9" s="251" customFormat="1" ht="28.5" hidden="1" customHeight="1" x14ac:dyDescent="0.25">
      <c r="A42" s="248">
        <v>35</v>
      </c>
      <c r="B42" s="254" t="s">
        <v>1054</v>
      </c>
      <c r="C42" s="254" t="s">
        <v>1055</v>
      </c>
      <c r="D42" s="253" t="s">
        <v>429</v>
      </c>
      <c r="E42" s="250"/>
      <c r="F42" s="250"/>
      <c r="G42" s="248">
        <v>85</v>
      </c>
      <c r="H42" s="250">
        <v>50</v>
      </c>
      <c r="I42" s="248"/>
    </row>
    <row r="43" spans="1:9" s="251" customFormat="1" ht="30" hidden="1" customHeight="1" x14ac:dyDescent="0.25">
      <c r="A43" s="248">
        <v>36</v>
      </c>
      <c r="B43" s="254" t="s">
        <v>1056</v>
      </c>
      <c r="C43" s="254" t="s">
        <v>1057</v>
      </c>
      <c r="D43" s="253" t="s">
        <v>429</v>
      </c>
      <c r="E43" s="250"/>
      <c r="F43" s="250"/>
      <c r="G43" s="248">
        <v>85</v>
      </c>
      <c r="H43" s="250">
        <v>50</v>
      </c>
      <c r="I43" s="248"/>
    </row>
    <row r="44" spans="1:9" s="251" customFormat="1" ht="33.75" hidden="1" customHeight="1" x14ac:dyDescent="0.25">
      <c r="A44" s="248">
        <v>37</v>
      </c>
      <c r="B44" s="254" t="s">
        <v>1058</v>
      </c>
      <c r="C44" s="254" t="s">
        <v>1059</v>
      </c>
      <c r="D44" s="253" t="s">
        <v>429</v>
      </c>
      <c r="E44" s="250"/>
      <c r="F44" s="250"/>
      <c r="G44" s="248">
        <v>85</v>
      </c>
      <c r="H44" s="250">
        <v>10</v>
      </c>
      <c r="I44" s="248"/>
    </row>
    <row r="45" spans="1:9" s="251" customFormat="1" x14ac:dyDescent="0.25">
      <c r="A45" s="248">
        <v>38</v>
      </c>
      <c r="B45" s="252" t="s">
        <v>452</v>
      </c>
      <c r="C45" s="252" t="s">
        <v>453</v>
      </c>
      <c r="D45" s="253" t="s">
        <v>429</v>
      </c>
      <c r="E45" s="250">
        <v>1500</v>
      </c>
      <c r="F45" s="250">
        <v>400</v>
      </c>
      <c r="G45" s="248"/>
      <c r="H45" s="250"/>
      <c r="I45" s="248">
        <f t="shared" ref="I45:I63" si="2">E45*F45</f>
        <v>600000</v>
      </c>
    </row>
    <row r="46" spans="1:9" s="251" customFormat="1" x14ac:dyDescent="0.25">
      <c r="A46" s="248">
        <v>39</v>
      </c>
      <c r="B46" s="252" t="s">
        <v>454</v>
      </c>
      <c r="C46" s="252" t="s">
        <v>454</v>
      </c>
      <c r="D46" s="253" t="s">
        <v>429</v>
      </c>
      <c r="E46" s="250">
        <v>1000</v>
      </c>
      <c r="F46" s="250">
        <v>240</v>
      </c>
      <c r="G46" s="248"/>
      <c r="H46" s="250"/>
      <c r="I46" s="248">
        <f t="shared" si="2"/>
        <v>240000</v>
      </c>
    </row>
    <row r="47" spans="1:9" s="251" customFormat="1" ht="26.4" x14ac:dyDescent="0.25">
      <c r="A47" s="248">
        <v>40</v>
      </c>
      <c r="B47" s="254" t="s">
        <v>455</v>
      </c>
      <c r="C47" s="254" t="s">
        <v>455</v>
      </c>
      <c r="D47" s="253" t="s">
        <v>429</v>
      </c>
      <c r="E47" s="250">
        <v>1000</v>
      </c>
      <c r="F47" s="250">
        <v>150</v>
      </c>
      <c r="G47" s="248"/>
      <c r="H47" s="250"/>
      <c r="I47" s="248">
        <f t="shared" si="2"/>
        <v>150000</v>
      </c>
    </row>
    <row r="48" spans="1:9" s="251" customFormat="1" ht="26.4" x14ac:dyDescent="0.25">
      <c r="A48" s="248">
        <v>41</v>
      </c>
      <c r="B48" s="254" t="s">
        <v>456</v>
      </c>
      <c r="C48" s="254" t="s">
        <v>456</v>
      </c>
      <c r="D48" s="253" t="s">
        <v>429</v>
      </c>
      <c r="E48" s="250">
        <v>200</v>
      </c>
      <c r="F48" s="250">
        <v>150</v>
      </c>
      <c r="G48" s="248"/>
      <c r="H48" s="250"/>
      <c r="I48" s="248">
        <f t="shared" si="2"/>
        <v>30000</v>
      </c>
    </row>
    <row r="49" spans="1:9" s="251" customFormat="1" ht="26.4" x14ac:dyDescent="0.25">
      <c r="A49" s="248">
        <v>42</v>
      </c>
      <c r="B49" s="254" t="s">
        <v>457</v>
      </c>
      <c r="C49" s="254" t="s">
        <v>457</v>
      </c>
      <c r="D49" s="253"/>
      <c r="E49" s="250">
        <v>100</v>
      </c>
      <c r="F49" s="250">
        <v>150</v>
      </c>
      <c r="G49" s="248"/>
      <c r="H49" s="250"/>
      <c r="I49" s="248">
        <f t="shared" si="2"/>
        <v>15000</v>
      </c>
    </row>
    <row r="50" spans="1:9" s="251" customFormat="1" ht="26.4" x14ac:dyDescent="0.25">
      <c r="A50" s="248">
        <v>43</v>
      </c>
      <c r="B50" s="254" t="s">
        <v>458</v>
      </c>
      <c r="C50" s="254" t="s">
        <v>458</v>
      </c>
      <c r="D50" s="253"/>
      <c r="E50" s="250">
        <v>400</v>
      </c>
      <c r="F50" s="250">
        <v>150</v>
      </c>
      <c r="G50" s="248"/>
      <c r="H50" s="250"/>
      <c r="I50" s="248">
        <f t="shared" si="2"/>
        <v>60000</v>
      </c>
    </row>
    <row r="51" spans="1:9" s="251" customFormat="1" ht="26.4" x14ac:dyDescent="0.25">
      <c r="A51" s="248">
        <v>44</v>
      </c>
      <c r="B51" s="254" t="s">
        <v>459</v>
      </c>
      <c r="C51" s="252" t="s">
        <v>460</v>
      </c>
      <c r="D51" s="253"/>
      <c r="E51" s="250">
        <v>150</v>
      </c>
      <c r="F51" s="250">
        <v>110</v>
      </c>
      <c r="G51" s="248"/>
      <c r="H51" s="250"/>
      <c r="I51" s="248">
        <f t="shared" si="2"/>
        <v>16500</v>
      </c>
    </row>
    <row r="52" spans="1:9" s="251" customFormat="1" ht="26.4" x14ac:dyDescent="0.25">
      <c r="A52" s="248">
        <v>45</v>
      </c>
      <c r="B52" s="254" t="s">
        <v>461</v>
      </c>
      <c r="C52" s="252" t="s">
        <v>462</v>
      </c>
      <c r="D52" s="253"/>
      <c r="E52" s="250">
        <v>100</v>
      </c>
      <c r="F52" s="250">
        <v>110</v>
      </c>
      <c r="G52" s="248"/>
      <c r="H52" s="250"/>
      <c r="I52" s="248">
        <f t="shared" si="2"/>
        <v>11000</v>
      </c>
    </row>
    <row r="53" spans="1:9" s="251" customFormat="1" ht="26.4" x14ac:dyDescent="0.25">
      <c r="A53" s="248">
        <v>46</v>
      </c>
      <c r="B53" s="254" t="s">
        <v>463</v>
      </c>
      <c r="C53" s="252" t="s">
        <v>464</v>
      </c>
      <c r="D53" s="253"/>
      <c r="E53" s="250">
        <v>300</v>
      </c>
      <c r="F53" s="250">
        <v>110</v>
      </c>
      <c r="G53" s="248"/>
      <c r="H53" s="250"/>
      <c r="I53" s="248">
        <f t="shared" si="2"/>
        <v>33000</v>
      </c>
    </row>
    <row r="54" spans="1:9" s="251" customFormat="1" x14ac:dyDescent="0.25">
      <c r="A54" s="248">
        <v>47</v>
      </c>
      <c r="B54" s="254" t="s">
        <v>466</v>
      </c>
      <c r="C54" s="254" t="s">
        <v>466</v>
      </c>
      <c r="D54" s="253" t="s">
        <v>429</v>
      </c>
      <c r="E54" s="250">
        <v>50</v>
      </c>
      <c r="F54" s="250">
        <v>950</v>
      </c>
      <c r="G54" s="248"/>
      <c r="H54" s="250"/>
      <c r="I54" s="248">
        <f t="shared" si="2"/>
        <v>47500</v>
      </c>
    </row>
    <row r="55" spans="1:9" s="251" customFormat="1" ht="26.4" x14ac:dyDescent="0.25">
      <c r="A55" s="248">
        <v>48</v>
      </c>
      <c r="B55" s="254" t="s">
        <v>467</v>
      </c>
      <c r="C55" s="254" t="s">
        <v>467</v>
      </c>
      <c r="D55" s="253" t="s">
        <v>429</v>
      </c>
      <c r="E55" s="250">
        <v>1000</v>
      </c>
      <c r="F55" s="250">
        <v>900</v>
      </c>
      <c r="G55" s="248"/>
      <c r="H55" s="250"/>
      <c r="I55" s="248">
        <f t="shared" si="2"/>
        <v>900000</v>
      </c>
    </row>
    <row r="56" spans="1:9" s="251" customFormat="1" ht="66" x14ac:dyDescent="0.25">
      <c r="A56" s="248">
        <v>49</v>
      </c>
      <c r="B56" s="254" t="s">
        <v>468</v>
      </c>
      <c r="C56" s="254" t="s">
        <v>468</v>
      </c>
      <c r="D56" s="253" t="s">
        <v>474</v>
      </c>
      <c r="E56" s="250">
        <v>40</v>
      </c>
      <c r="F56" s="250">
        <v>7725</v>
      </c>
      <c r="G56" s="248"/>
      <c r="H56" s="250"/>
      <c r="I56" s="248">
        <f t="shared" si="2"/>
        <v>309000</v>
      </c>
    </row>
    <row r="57" spans="1:9" s="251" customFormat="1" ht="26.4" x14ac:dyDescent="0.25">
      <c r="A57" s="248">
        <v>50</v>
      </c>
      <c r="B57" s="254" t="s">
        <v>469</v>
      </c>
      <c r="C57" s="254" t="s">
        <v>469</v>
      </c>
      <c r="D57" s="253" t="s">
        <v>429</v>
      </c>
      <c r="E57" s="250">
        <v>600</v>
      </c>
      <c r="F57" s="250">
        <v>7724</v>
      </c>
      <c r="G57" s="248"/>
      <c r="H57" s="250"/>
      <c r="I57" s="248">
        <f t="shared" si="2"/>
        <v>4634400</v>
      </c>
    </row>
    <row r="58" spans="1:9" s="251" customFormat="1" ht="39.6" x14ac:dyDescent="0.25">
      <c r="A58" s="248">
        <v>51</v>
      </c>
      <c r="B58" s="291" t="s">
        <v>470</v>
      </c>
      <c r="C58" s="254" t="s">
        <v>470</v>
      </c>
      <c r="D58" s="253" t="s">
        <v>429</v>
      </c>
      <c r="E58" s="250">
        <v>300</v>
      </c>
      <c r="F58" s="250"/>
      <c r="G58" s="248"/>
      <c r="H58" s="250"/>
      <c r="I58" s="248">
        <f t="shared" si="2"/>
        <v>0</v>
      </c>
    </row>
    <row r="59" spans="1:9" s="251" customFormat="1" ht="39.6" x14ac:dyDescent="0.25">
      <c r="A59" s="248">
        <v>52</v>
      </c>
      <c r="B59" s="291" t="s">
        <v>471</v>
      </c>
      <c r="C59" s="254" t="s">
        <v>471</v>
      </c>
      <c r="D59" s="253" t="s">
        <v>429</v>
      </c>
      <c r="E59" s="250">
        <v>300</v>
      </c>
      <c r="F59" s="250"/>
      <c r="G59" s="248"/>
      <c r="H59" s="250"/>
      <c r="I59" s="248">
        <f t="shared" si="2"/>
        <v>0</v>
      </c>
    </row>
    <row r="60" spans="1:9" s="251" customFormat="1" ht="39.6" x14ac:dyDescent="0.25">
      <c r="A60" s="248">
        <v>53</v>
      </c>
      <c r="B60" s="291" t="s">
        <v>472</v>
      </c>
      <c r="C60" s="254" t="s">
        <v>472</v>
      </c>
      <c r="D60" s="253" t="s">
        <v>438</v>
      </c>
      <c r="E60" s="250">
        <v>100</v>
      </c>
      <c r="F60" s="250"/>
      <c r="G60" s="248"/>
      <c r="H60" s="250"/>
      <c r="I60" s="248">
        <f t="shared" si="2"/>
        <v>0</v>
      </c>
    </row>
    <row r="61" spans="1:9" s="251" customFormat="1" ht="26.4" x14ac:dyDescent="0.25">
      <c r="A61" s="248">
        <v>54</v>
      </c>
      <c r="B61" s="254" t="s">
        <v>473</v>
      </c>
      <c r="C61" s="254" t="s">
        <v>473</v>
      </c>
      <c r="D61" s="253" t="s">
        <v>474</v>
      </c>
      <c r="E61" s="250">
        <v>30</v>
      </c>
      <c r="F61" s="250">
        <v>36000</v>
      </c>
      <c r="G61" s="248"/>
      <c r="H61" s="250"/>
      <c r="I61" s="248">
        <f t="shared" si="2"/>
        <v>1080000</v>
      </c>
    </row>
    <row r="62" spans="1:9" s="251" customFormat="1" ht="26.4" x14ac:dyDescent="0.25">
      <c r="A62" s="248">
        <v>55</v>
      </c>
      <c r="B62" s="254" t="s">
        <v>475</v>
      </c>
      <c r="C62" s="254" t="s">
        <v>475</v>
      </c>
      <c r="D62" s="253" t="s">
        <v>474</v>
      </c>
      <c r="E62" s="250">
        <v>50</v>
      </c>
      <c r="F62" s="250">
        <v>32000</v>
      </c>
      <c r="G62" s="248"/>
      <c r="H62" s="250"/>
      <c r="I62" s="248">
        <f t="shared" si="2"/>
        <v>1600000</v>
      </c>
    </row>
    <row r="63" spans="1:9" s="251" customFormat="1" x14ac:dyDescent="0.25">
      <c r="A63" s="248">
        <v>57</v>
      </c>
      <c r="B63" s="254" t="s">
        <v>477</v>
      </c>
      <c r="C63" s="254" t="s">
        <v>477</v>
      </c>
      <c r="D63" s="253" t="s">
        <v>478</v>
      </c>
      <c r="E63" s="250">
        <v>450</v>
      </c>
      <c r="F63" s="250">
        <v>9000</v>
      </c>
      <c r="G63" s="248"/>
      <c r="H63" s="250"/>
      <c r="I63" s="248">
        <f t="shared" si="2"/>
        <v>4050000</v>
      </c>
    </row>
    <row r="64" spans="1:9" s="251" customFormat="1" ht="39.6" hidden="1" x14ac:dyDescent="0.25">
      <c r="A64" s="248">
        <v>58</v>
      </c>
      <c r="B64" s="254" t="s">
        <v>1060</v>
      </c>
      <c r="C64" s="254" t="s">
        <v>1061</v>
      </c>
      <c r="D64" s="253" t="s">
        <v>503</v>
      </c>
      <c r="E64" s="250"/>
      <c r="F64" s="250"/>
      <c r="G64" s="248">
        <v>2628.99</v>
      </c>
      <c r="H64" s="250">
        <v>30</v>
      </c>
      <c r="I64" s="248"/>
    </row>
    <row r="65" spans="1:9" s="251" customFormat="1" ht="50.25" hidden="1" customHeight="1" x14ac:dyDescent="0.25">
      <c r="A65" s="248">
        <v>59</v>
      </c>
      <c r="B65" s="254" t="s">
        <v>1062</v>
      </c>
      <c r="C65" s="254" t="s">
        <v>1063</v>
      </c>
      <c r="D65" s="253" t="s">
        <v>503</v>
      </c>
      <c r="E65" s="250"/>
      <c r="F65" s="250"/>
      <c r="G65" s="248">
        <v>2301.5700000000002</v>
      </c>
      <c r="H65" s="250">
        <v>10</v>
      </c>
      <c r="I65" s="248"/>
    </row>
    <row r="66" spans="1:9" s="251" customFormat="1" ht="26.4" hidden="1" x14ac:dyDescent="0.25">
      <c r="A66" s="248">
        <v>60</v>
      </c>
      <c r="B66" s="254" t="s">
        <v>1064</v>
      </c>
      <c r="C66" s="254" t="s">
        <v>1065</v>
      </c>
      <c r="D66" s="253" t="s">
        <v>429</v>
      </c>
      <c r="E66" s="250"/>
      <c r="F66" s="250"/>
      <c r="G66" s="248">
        <v>62.24</v>
      </c>
      <c r="H66" s="250">
        <v>12000</v>
      </c>
      <c r="I66" s="248"/>
    </row>
    <row r="67" spans="1:9" s="251" customFormat="1" ht="41.25" hidden="1" customHeight="1" x14ac:dyDescent="0.25">
      <c r="A67" s="248">
        <v>61</v>
      </c>
      <c r="B67" s="254" t="s">
        <v>1066</v>
      </c>
      <c r="C67" s="254" t="s">
        <v>1067</v>
      </c>
      <c r="D67" s="253" t="s">
        <v>429</v>
      </c>
      <c r="E67" s="250"/>
      <c r="F67" s="250"/>
      <c r="G67" s="248">
        <v>418.9</v>
      </c>
      <c r="H67" s="250">
        <v>3</v>
      </c>
      <c r="I67" s="248"/>
    </row>
    <row r="68" spans="1:9" s="251" customFormat="1" ht="39" hidden="1" customHeight="1" x14ac:dyDescent="0.25">
      <c r="A68" s="248">
        <v>62</v>
      </c>
      <c r="B68" s="254" t="s">
        <v>1066</v>
      </c>
      <c r="C68" s="254" t="s">
        <v>1068</v>
      </c>
      <c r="D68" s="253" t="s">
        <v>429</v>
      </c>
      <c r="E68" s="250"/>
      <c r="F68" s="250"/>
      <c r="G68" s="248">
        <v>418.9</v>
      </c>
      <c r="H68" s="250">
        <v>10</v>
      </c>
      <c r="I68" s="248"/>
    </row>
    <row r="69" spans="1:9" s="251" customFormat="1" ht="26.4" hidden="1" x14ac:dyDescent="0.25">
      <c r="A69" s="248">
        <v>63</v>
      </c>
      <c r="B69" s="254" t="s">
        <v>1069</v>
      </c>
      <c r="C69" s="254" t="s">
        <v>1070</v>
      </c>
      <c r="D69" s="253" t="s">
        <v>429</v>
      </c>
      <c r="E69" s="250"/>
      <c r="F69" s="250"/>
      <c r="G69" s="248">
        <v>310</v>
      </c>
      <c r="H69" s="250">
        <v>2520</v>
      </c>
      <c r="I69" s="248"/>
    </row>
    <row r="70" spans="1:9" s="251" customFormat="1" ht="39.6" hidden="1" x14ac:dyDescent="0.25">
      <c r="A70" s="248">
        <v>64</v>
      </c>
      <c r="B70" s="254" t="s">
        <v>1071</v>
      </c>
      <c r="C70" s="254" t="s">
        <v>1072</v>
      </c>
      <c r="D70" s="253" t="s">
        <v>429</v>
      </c>
      <c r="E70" s="250"/>
      <c r="F70" s="250"/>
      <c r="G70" s="248">
        <v>150</v>
      </c>
      <c r="H70" s="250">
        <v>900</v>
      </c>
      <c r="I70" s="248"/>
    </row>
    <row r="71" spans="1:9" s="251" customFormat="1" ht="39.6" hidden="1" x14ac:dyDescent="0.25">
      <c r="A71" s="248">
        <v>65</v>
      </c>
      <c r="B71" s="254" t="s">
        <v>1073</v>
      </c>
      <c r="C71" s="254" t="s">
        <v>1072</v>
      </c>
      <c r="D71" s="253" t="s">
        <v>429</v>
      </c>
      <c r="E71" s="250"/>
      <c r="F71" s="250"/>
      <c r="G71" s="248">
        <v>280</v>
      </c>
      <c r="H71" s="250">
        <v>500</v>
      </c>
      <c r="I71" s="248"/>
    </row>
    <row r="72" spans="1:9" s="251" customFormat="1" ht="39.6" hidden="1" x14ac:dyDescent="0.25">
      <c r="A72" s="248">
        <v>66</v>
      </c>
      <c r="B72" s="254" t="s">
        <v>1071</v>
      </c>
      <c r="C72" s="254" t="s">
        <v>1074</v>
      </c>
      <c r="D72" s="253" t="s">
        <v>429</v>
      </c>
      <c r="E72" s="250"/>
      <c r="F72" s="250"/>
      <c r="G72" s="248">
        <v>280</v>
      </c>
      <c r="H72" s="250">
        <v>900</v>
      </c>
      <c r="I72" s="248"/>
    </row>
    <row r="73" spans="1:9" s="251" customFormat="1" ht="26.4" hidden="1" x14ac:dyDescent="0.25">
      <c r="A73" s="248">
        <v>67</v>
      </c>
      <c r="B73" s="254" t="s">
        <v>1075</v>
      </c>
      <c r="C73" s="254" t="s">
        <v>1076</v>
      </c>
      <c r="D73" s="253" t="s">
        <v>429</v>
      </c>
      <c r="E73" s="250"/>
      <c r="F73" s="250"/>
      <c r="G73" s="248">
        <v>51.97</v>
      </c>
      <c r="H73" s="250">
        <v>10400</v>
      </c>
      <c r="I73" s="248"/>
    </row>
    <row r="74" spans="1:9" s="251" customFormat="1" ht="26.4" hidden="1" x14ac:dyDescent="0.25">
      <c r="A74" s="248">
        <v>68</v>
      </c>
      <c r="B74" s="254" t="s">
        <v>1077</v>
      </c>
      <c r="C74" s="254" t="s">
        <v>1078</v>
      </c>
      <c r="D74" s="253" t="s">
        <v>429</v>
      </c>
      <c r="E74" s="250"/>
      <c r="F74" s="250"/>
      <c r="G74" s="248">
        <v>55.85</v>
      </c>
      <c r="H74" s="250">
        <v>3600</v>
      </c>
      <c r="I74" s="248"/>
    </row>
    <row r="75" spans="1:9" s="251" customFormat="1" ht="26.4" hidden="1" x14ac:dyDescent="0.25">
      <c r="A75" s="248">
        <v>69</v>
      </c>
      <c r="B75" s="254" t="s">
        <v>1079</v>
      </c>
      <c r="C75" s="254" t="s">
        <v>1080</v>
      </c>
      <c r="D75" s="253" t="s">
        <v>429</v>
      </c>
      <c r="E75" s="250"/>
      <c r="F75" s="250"/>
      <c r="G75" s="248">
        <v>69.91</v>
      </c>
      <c r="H75" s="250">
        <v>30000</v>
      </c>
      <c r="I75" s="248"/>
    </row>
    <row r="76" spans="1:9" s="251" customFormat="1" ht="39.6" hidden="1" x14ac:dyDescent="0.25">
      <c r="A76" s="248">
        <v>70</v>
      </c>
      <c r="B76" s="254" t="s">
        <v>1081</v>
      </c>
      <c r="C76" s="254" t="s">
        <v>1082</v>
      </c>
      <c r="D76" s="253" t="s">
        <v>429</v>
      </c>
      <c r="E76" s="250"/>
      <c r="F76" s="250"/>
      <c r="G76" s="248">
        <v>63.13</v>
      </c>
      <c r="H76" s="250">
        <v>6000</v>
      </c>
      <c r="I76" s="248"/>
    </row>
    <row r="77" spans="1:9" s="251" customFormat="1" hidden="1" x14ac:dyDescent="0.25">
      <c r="A77" s="248">
        <v>71</v>
      </c>
      <c r="B77" s="254" t="s">
        <v>1083</v>
      </c>
      <c r="C77" s="254" t="s">
        <v>1078</v>
      </c>
      <c r="D77" s="253" t="s">
        <v>429</v>
      </c>
      <c r="E77" s="250"/>
      <c r="F77" s="250"/>
      <c r="G77" s="248">
        <v>49.08</v>
      </c>
      <c r="H77" s="250">
        <v>18000</v>
      </c>
      <c r="I77" s="248"/>
    </row>
    <row r="78" spans="1:9" s="251" customFormat="1" ht="18" hidden="1" customHeight="1" x14ac:dyDescent="0.25">
      <c r="A78" s="248">
        <v>72</v>
      </c>
      <c r="B78" s="254" t="s">
        <v>1084</v>
      </c>
      <c r="C78" s="254" t="s">
        <v>1085</v>
      </c>
      <c r="D78" s="253" t="s">
        <v>429</v>
      </c>
      <c r="E78" s="250"/>
      <c r="F78" s="250"/>
      <c r="G78" s="248">
        <v>49.22</v>
      </c>
      <c r="H78" s="250">
        <v>24000</v>
      </c>
      <c r="I78" s="248"/>
    </row>
    <row r="79" spans="1:9" s="251" customFormat="1" ht="18" hidden="1" customHeight="1" x14ac:dyDescent="0.25">
      <c r="A79" s="248">
        <v>73</v>
      </c>
      <c r="B79" s="254" t="s">
        <v>1084</v>
      </c>
      <c r="C79" s="254" t="s">
        <v>1086</v>
      </c>
      <c r="D79" s="253" t="s">
        <v>429</v>
      </c>
      <c r="E79" s="250"/>
      <c r="F79" s="250"/>
      <c r="G79" s="248">
        <v>54.57</v>
      </c>
      <c r="H79" s="250">
        <v>1200</v>
      </c>
      <c r="I79" s="248"/>
    </row>
    <row r="80" spans="1:9" s="251" customFormat="1" ht="39" hidden="1" customHeight="1" x14ac:dyDescent="0.25">
      <c r="A80" s="248">
        <v>74</v>
      </c>
      <c r="B80" s="254" t="s">
        <v>1087</v>
      </c>
      <c r="C80" s="254" t="s">
        <v>1072</v>
      </c>
      <c r="D80" s="253" t="s">
        <v>429</v>
      </c>
      <c r="E80" s="250"/>
      <c r="F80" s="250"/>
      <c r="G80" s="248">
        <v>100</v>
      </c>
      <c r="H80" s="250">
        <v>50</v>
      </c>
      <c r="I80" s="248"/>
    </row>
    <row r="81" spans="1:9" s="251" customFormat="1" ht="45.75" hidden="1" customHeight="1" x14ac:dyDescent="0.25">
      <c r="A81" s="248">
        <v>75</v>
      </c>
      <c r="B81" s="254" t="s">
        <v>1087</v>
      </c>
      <c r="C81" s="254" t="s">
        <v>1074</v>
      </c>
      <c r="D81" s="253" t="s">
        <v>429</v>
      </c>
      <c r="E81" s="250"/>
      <c r="F81" s="250"/>
      <c r="G81" s="248">
        <v>100</v>
      </c>
      <c r="H81" s="250">
        <v>250</v>
      </c>
      <c r="I81" s="248"/>
    </row>
    <row r="82" spans="1:9" s="251" customFormat="1" ht="41.25" hidden="1" customHeight="1" x14ac:dyDescent="0.25">
      <c r="A82" s="248">
        <v>76</v>
      </c>
      <c r="B82" s="254" t="s">
        <v>1088</v>
      </c>
      <c r="C82" s="254" t="s">
        <v>1089</v>
      </c>
      <c r="D82" s="253" t="s">
        <v>1090</v>
      </c>
      <c r="E82" s="250"/>
      <c r="F82" s="250"/>
      <c r="G82" s="248">
        <v>511</v>
      </c>
      <c r="H82" s="250">
        <v>2404</v>
      </c>
      <c r="I82" s="248"/>
    </row>
    <row r="83" spans="1:9" s="251" customFormat="1" x14ac:dyDescent="0.25">
      <c r="A83" s="248">
        <v>77</v>
      </c>
      <c r="B83" s="254" t="s">
        <v>479</v>
      </c>
      <c r="C83" s="254" t="s">
        <v>479</v>
      </c>
      <c r="D83" s="253" t="s">
        <v>429</v>
      </c>
      <c r="E83" s="250">
        <v>10</v>
      </c>
      <c r="F83" s="250">
        <v>550</v>
      </c>
      <c r="G83" s="248"/>
      <c r="H83" s="250"/>
      <c r="I83" s="248">
        <f t="shared" ref="I83:I97" si="3">E83*F83</f>
        <v>5500</v>
      </c>
    </row>
    <row r="84" spans="1:9" s="251" customFormat="1" x14ac:dyDescent="0.25">
      <c r="A84" s="248">
        <v>78</v>
      </c>
      <c r="B84" s="254" t="s">
        <v>480</v>
      </c>
      <c r="C84" s="254" t="s">
        <v>480</v>
      </c>
      <c r="D84" s="253" t="s">
        <v>429</v>
      </c>
      <c r="E84" s="250">
        <v>100</v>
      </c>
      <c r="F84" s="250">
        <v>550</v>
      </c>
      <c r="G84" s="248"/>
      <c r="H84" s="250"/>
      <c r="I84" s="248">
        <f t="shared" si="3"/>
        <v>55000</v>
      </c>
    </row>
    <row r="85" spans="1:9" s="251" customFormat="1" x14ac:dyDescent="0.25">
      <c r="A85" s="248">
        <v>79</v>
      </c>
      <c r="B85" s="254" t="s">
        <v>481</v>
      </c>
      <c r="C85" s="254" t="s">
        <v>481</v>
      </c>
      <c r="D85" s="253" t="s">
        <v>429</v>
      </c>
      <c r="E85" s="250">
        <v>100</v>
      </c>
      <c r="F85" s="250">
        <v>550</v>
      </c>
      <c r="G85" s="248"/>
      <c r="H85" s="250"/>
      <c r="I85" s="248">
        <f t="shared" si="3"/>
        <v>55000</v>
      </c>
    </row>
    <row r="86" spans="1:9" s="251" customFormat="1" x14ac:dyDescent="0.25">
      <c r="A86" s="248">
        <v>80</v>
      </c>
      <c r="B86" s="254" t="s">
        <v>482</v>
      </c>
      <c r="C86" s="254" t="s">
        <v>482</v>
      </c>
      <c r="D86" s="253" t="s">
        <v>429</v>
      </c>
      <c r="E86" s="250">
        <v>100</v>
      </c>
      <c r="F86" s="250">
        <v>550</v>
      </c>
      <c r="G86" s="248"/>
      <c r="H86" s="250"/>
      <c r="I86" s="248">
        <f t="shared" si="3"/>
        <v>55000</v>
      </c>
    </row>
    <row r="87" spans="1:9" s="251" customFormat="1" x14ac:dyDescent="0.25">
      <c r="A87" s="248">
        <v>81</v>
      </c>
      <c r="B87" s="254" t="s">
        <v>483</v>
      </c>
      <c r="C87" s="254" t="s">
        <v>483</v>
      </c>
      <c r="D87" s="253" t="s">
        <v>429</v>
      </c>
      <c r="E87" s="250">
        <v>100</v>
      </c>
      <c r="F87" s="250">
        <v>550</v>
      </c>
      <c r="G87" s="248"/>
      <c r="H87" s="250"/>
      <c r="I87" s="248">
        <f t="shared" si="3"/>
        <v>55000</v>
      </c>
    </row>
    <row r="88" spans="1:9" s="251" customFormat="1" x14ac:dyDescent="0.25">
      <c r="A88" s="248">
        <v>82</v>
      </c>
      <c r="B88" s="254" t="s">
        <v>484</v>
      </c>
      <c r="C88" s="254" t="s">
        <v>484</v>
      </c>
      <c r="D88" s="253" t="s">
        <v>429</v>
      </c>
      <c r="E88" s="250">
        <v>10</v>
      </c>
      <c r="F88" s="250">
        <v>850</v>
      </c>
      <c r="G88" s="248"/>
      <c r="H88" s="250"/>
      <c r="I88" s="248">
        <f t="shared" si="3"/>
        <v>8500</v>
      </c>
    </row>
    <row r="89" spans="1:9" s="251" customFormat="1" x14ac:dyDescent="0.25">
      <c r="A89" s="248">
        <v>83</v>
      </c>
      <c r="B89" s="254" t="s">
        <v>485</v>
      </c>
      <c r="C89" s="254" t="s">
        <v>485</v>
      </c>
      <c r="D89" s="253" t="s">
        <v>429</v>
      </c>
      <c r="E89" s="250">
        <v>20</v>
      </c>
      <c r="F89" s="250">
        <v>850</v>
      </c>
      <c r="G89" s="248"/>
      <c r="H89" s="250"/>
      <c r="I89" s="248">
        <f t="shared" si="3"/>
        <v>17000</v>
      </c>
    </row>
    <row r="90" spans="1:9" s="251" customFormat="1" x14ac:dyDescent="0.25">
      <c r="A90" s="248">
        <v>84</v>
      </c>
      <c r="B90" s="254" t="s">
        <v>486</v>
      </c>
      <c r="C90" s="254" t="s">
        <v>486</v>
      </c>
      <c r="D90" s="253" t="s">
        <v>429</v>
      </c>
      <c r="E90" s="250">
        <v>20</v>
      </c>
      <c r="F90" s="250">
        <v>850</v>
      </c>
      <c r="G90" s="248"/>
      <c r="H90" s="250"/>
      <c r="I90" s="248">
        <f t="shared" si="3"/>
        <v>17000</v>
      </c>
    </row>
    <row r="91" spans="1:9" s="251" customFormat="1" x14ac:dyDescent="0.25">
      <c r="A91" s="248">
        <v>85</v>
      </c>
      <c r="B91" s="254" t="s">
        <v>487</v>
      </c>
      <c r="C91" s="254" t="s">
        <v>487</v>
      </c>
      <c r="D91" s="253" t="s">
        <v>429</v>
      </c>
      <c r="E91" s="250">
        <v>10</v>
      </c>
      <c r="F91" s="250">
        <v>850</v>
      </c>
      <c r="G91" s="248"/>
      <c r="H91" s="250"/>
      <c r="I91" s="248">
        <f t="shared" si="3"/>
        <v>8500</v>
      </c>
    </row>
    <row r="92" spans="1:9" s="251" customFormat="1" x14ac:dyDescent="0.25">
      <c r="A92" s="248">
        <v>86</v>
      </c>
      <c r="B92" s="254" t="s">
        <v>488</v>
      </c>
      <c r="C92" s="254" t="s">
        <v>488</v>
      </c>
      <c r="D92" s="253" t="s">
        <v>429</v>
      </c>
      <c r="E92" s="250">
        <v>50</v>
      </c>
      <c r="F92" s="250">
        <v>5500</v>
      </c>
      <c r="G92" s="248"/>
      <c r="H92" s="250"/>
      <c r="I92" s="248">
        <f t="shared" si="3"/>
        <v>275000</v>
      </c>
    </row>
    <row r="93" spans="1:9" s="251" customFormat="1" ht="26.4" x14ac:dyDescent="0.25">
      <c r="A93" s="248">
        <v>87</v>
      </c>
      <c r="B93" s="291" t="s">
        <v>489</v>
      </c>
      <c r="C93" s="254" t="s">
        <v>489</v>
      </c>
      <c r="D93" s="253" t="s">
        <v>429</v>
      </c>
      <c r="E93" s="250">
        <v>500</v>
      </c>
      <c r="F93" s="250"/>
      <c r="G93" s="248"/>
      <c r="H93" s="250"/>
      <c r="I93" s="248">
        <f t="shared" si="3"/>
        <v>0</v>
      </c>
    </row>
    <row r="94" spans="1:9" s="251" customFormat="1" ht="26.4" x14ac:dyDescent="0.25">
      <c r="A94" s="248">
        <v>88</v>
      </c>
      <c r="B94" s="291" t="s">
        <v>490</v>
      </c>
      <c r="C94" s="254" t="s">
        <v>490</v>
      </c>
      <c r="D94" s="253" t="s">
        <v>429</v>
      </c>
      <c r="E94" s="250">
        <v>500</v>
      </c>
      <c r="F94" s="250"/>
      <c r="G94" s="248"/>
      <c r="H94" s="250"/>
      <c r="I94" s="248">
        <f t="shared" si="3"/>
        <v>0</v>
      </c>
    </row>
    <row r="95" spans="1:9" s="251" customFormat="1" ht="26.4" x14ac:dyDescent="0.25">
      <c r="A95" s="248">
        <v>89</v>
      </c>
      <c r="B95" s="291" t="s">
        <v>491</v>
      </c>
      <c r="C95" s="254" t="s">
        <v>491</v>
      </c>
      <c r="D95" s="253" t="s">
        <v>429</v>
      </c>
      <c r="E95" s="250">
        <v>50</v>
      </c>
      <c r="F95" s="250"/>
      <c r="G95" s="248"/>
      <c r="H95" s="250"/>
      <c r="I95" s="248">
        <f t="shared" si="3"/>
        <v>0</v>
      </c>
    </row>
    <row r="96" spans="1:9" s="251" customFormat="1" ht="26.4" x14ac:dyDescent="0.25">
      <c r="A96" s="248">
        <v>90</v>
      </c>
      <c r="B96" s="254" t="s">
        <v>492</v>
      </c>
      <c r="C96" s="254" t="s">
        <v>492</v>
      </c>
      <c r="D96" s="253" t="s">
        <v>429</v>
      </c>
      <c r="E96" s="250">
        <v>20</v>
      </c>
      <c r="F96" s="250">
        <v>190</v>
      </c>
      <c r="G96" s="248"/>
      <c r="H96" s="250"/>
      <c r="I96" s="248">
        <f t="shared" si="3"/>
        <v>3800</v>
      </c>
    </row>
    <row r="97" spans="1:9" s="251" customFormat="1" x14ac:dyDescent="0.25">
      <c r="A97" s="248">
        <v>91</v>
      </c>
      <c r="B97" s="254" t="s">
        <v>493</v>
      </c>
      <c r="C97" s="254" t="s">
        <v>493</v>
      </c>
      <c r="D97" s="253" t="s">
        <v>429</v>
      </c>
      <c r="E97" s="250">
        <v>20</v>
      </c>
      <c r="F97" s="250">
        <v>190</v>
      </c>
      <c r="G97" s="248"/>
      <c r="H97" s="250"/>
      <c r="I97" s="248">
        <f t="shared" si="3"/>
        <v>3800</v>
      </c>
    </row>
    <row r="98" spans="1:9" s="251" customFormat="1" ht="26.4" hidden="1" x14ac:dyDescent="0.25">
      <c r="A98" s="248">
        <v>92</v>
      </c>
      <c r="B98" s="254" t="s">
        <v>1091</v>
      </c>
      <c r="C98" s="254" t="s">
        <v>1092</v>
      </c>
      <c r="D98" s="253" t="s">
        <v>429</v>
      </c>
      <c r="E98" s="250"/>
      <c r="F98" s="250"/>
      <c r="G98" s="248">
        <v>95</v>
      </c>
      <c r="H98" s="250">
        <v>500</v>
      </c>
      <c r="I98" s="248"/>
    </row>
    <row r="99" spans="1:9" s="251" customFormat="1" ht="26.4" hidden="1" x14ac:dyDescent="0.25">
      <c r="A99" s="248">
        <v>93</v>
      </c>
      <c r="B99" s="254" t="s">
        <v>1093</v>
      </c>
      <c r="C99" s="254" t="s">
        <v>1094</v>
      </c>
      <c r="D99" s="253" t="s">
        <v>429</v>
      </c>
      <c r="E99" s="250"/>
      <c r="F99" s="250"/>
      <c r="G99" s="248">
        <v>95</v>
      </c>
      <c r="H99" s="250">
        <v>500</v>
      </c>
      <c r="I99" s="248"/>
    </row>
    <row r="100" spans="1:9" s="251" customFormat="1" ht="66" hidden="1" x14ac:dyDescent="0.25">
      <c r="A100" s="248">
        <v>94</v>
      </c>
      <c r="B100" s="254" t="s">
        <v>1095</v>
      </c>
      <c r="C100" s="254" t="s">
        <v>1096</v>
      </c>
      <c r="D100" s="253" t="s">
        <v>429</v>
      </c>
      <c r="E100" s="250"/>
      <c r="F100" s="250"/>
      <c r="G100" s="248">
        <v>150</v>
      </c>
      <c r="H100" s="250">
        <v>50</v>
      </c>
      <c r="I100" s="248"/>
    </row>
    <row r="101" spans="1:9" s="251" customFormat="1" ht="66" hidden="1" x14ac:dyDescent="0.25">
      <c r="A101" s="248">
        <v>95</v>
      </c>
      <c r="B101" s="254" t="s">
        <v>1097</v>
      </c>
      <c r="C101" s="254" t="s">
        <v>1098</v>
      </c>
      <c r="D101" s="253" t="s">
        <v>429</v>
      </c>
      <c r="E101" s="250"/>
      <c r="F101" s="250"/>
      <c r="G101" s="248">
        <v>150</v>
      </c>
      <c r="H101" s="250">
        <v>50</v>
      </c>
      <c r="I101" s="248"/>
    </row>
    <row r="102" spans="1:9" s="251" customFormat="1" x14ac:dyDescent="0.25">
      <c r="A102" s="248">
        <v>96</v>
      </c>
      <c r="B102" s="252" t="s">
        <v>494</v>
      </c>
      <c r="C102" s="254" t="s">
        <v>494</v>
      </c>
      <c r="D102" s="253" t="s">
        <v>429</v>
      </c>
      <c r="E102" s="250">
        <v>20</v>
      </c>
      <c r="F102" s="250">
        <v>3400</v>
      </c>
      <c r="G102" s="248"/>
      <c r="H102" s="250"/>
      <c r="I102" s="248">
        <f t="shared" ref="I102:I165" si="4">E102*F102</f>
        <v>68000</v>
      </c>
    </row>
    <row r="103" spans="1:9" s="251" customFormat="1" ht="26.4" x14ac:dyDescent="0.25">
      <c r="A103" s="248">
        <v>97</v>
      </c>
      <c r="B103" s="254" t="s">
        <v>495</v>
      </c>
      <c r="C103" s="254" t="s">
        <v>496</v>
      </c>
      <c r="D103" s="253" t="s">
        <v>497</v>
      </c>
      <c r="E103" s="250">
        <v>6</v>
      </c>
      <c r="F103" s="250">
        <v>200</v>
      </c>
      <c r="G103" s="248"/>
      <c r="H103" s="250"/>
      <c r="I103" s="248">
        <f t="shared" si="4"/>
        <v>1200</v>
      </c>
    </row>
    <row r="104" spans="1:9" s="251" customFormat="1" ht="26.4" x14ac:dyDescent="0.25">
      <c r="A104" s="248">
        <v>98</v>
      </c>
      <c r="B104" s="254" t="s">
        <v>498</v>
      </c>
      <c r="C104" s="254" t="s">
        <v>496</v>
      </c>
      <c r="D104" s="253" t="s">
        <v>429</v>
      </c>
      <c r="E104" s="250">
        <v>70</v>
      </c>
      <c r="F104" s="250">
        <v>150</v>
      </c>
      <c r="G104" s="248"/>
      <c r="H104" s="250"/>
      <c r="I104" s="248">
        <f t="shared" si="4"/>
        <v>10500</v>
      </c>
    </row>
    <row r="105" spans="1:9" s="251" customFormat="1" ht="26.4" x14ac:dyDescent="0.25">
      <c r="A105" s="248">
        <v>99</v>
      </c>
      <c r="B105" s="254" t="s">
        <v>499</v>
      </c>
      <c r="C105" s="254" t="s">
        <v>499</v>
      </c>
      <c r="D105" s="253" t="s">
        <v>429</v>
      </c>
      <c r="E105" s="250">
        <v>140</v>
      </c>
      <c r="F105" s="250">
        <v>450</v>
      </c>
      <c r="G105" s="248"/>
      <c r="H105" s="250"/>
      <c r="I105" s="248">
        <f t="shared" si="4"/>
        <v>63000</v>
      </c>
    </row>
    <row r="106" spans="1:9" s="251" customFormat="1" x14ac:dyDescent="0.25">
      <c r="A106" s="248">
        <v>100</v>
      </c>
      <c r="B106" s="287" t="s">
        <v>500</v>
      </c>
      <c r="C106" s="252" t="s">
        <v>500</v>
      </c>
      <c r="D106" s="253"/>
      <c r="E106" s="250">
        <v>30</v>
      </c>
      <c r="F106" s="250">
        <v>700</v>
      </c>
      <c r="G106" s="248"/>
      <c r="H106" s="250"/>
      <c r="I106" s="248">
        <f t="shared" si="4"/>
        <v>21000</v>
      </c>
    </row>
    <row r="107" spans="1:9" s="251" customFormat="1" x14ac:dyDescent="0.25">
      <c r="A107" s="248">
        <v>101</v>
      </c>
      <c r="B107" s="287" t="s">
        <v>501</v>
      </c>
      <c r="C107" s="252" t="s">
        <v>502</v>
      </c>
      <c r="D107" s="253" t="s">
        <v>503</v>
      </c>
      <c r="E107" s="250">
        <v>40</v>
      </c>
      <c r="F107" s="250">
        <v>900</v>
      </c>
      <c r="G107" s="248"/>
      <c r="H107" s="250"/>
      <c r="I107" s="248">
        <f t="shared" si="4"/>
        <v>36000</v>
      </c>
    </row>
    <row r="108" spans="1:9" s="251" customFormat="1" x14ac:dyDescent="0.25">
      <c r="A108" s="248">
        <v>102</v>
      </c>
      <c r="B108" s="252" t="s">
        <v>504</v>
      </c>
      <c r="C108" s="252" t="s">
        <v>504</v>
      </c>
      <c r="D108" s="253" t="s">
        <v>429</v>
      </c>
      <c r="E108" s="250">
        <v>3600</v>
      </c>
      <c r="F108" s="250">
        <v>257</v>
      </c>
      <c r="G108" s="248"/>
      <c r="H108" s="250"/>
      <c r="I108" s="248">
        <f t="shared" si="4"/>
        <v>925200</v>
      </c>
    </row>
    <row r="109" spans="1:9" s="251" customFormat="1" ht="26.4" x14ac:dyDescent="0.25">
      <c r="A109" s="248">
        <v>103</v>
      </c>
      <c r="B109" s="254" t="s">
        <v>505</v>
      </c>
      <c r="C109" s="254" t="s">
        <v>505</v>
      </c>
      <c r="D109" s="253"/>
      <c r="E109" s="250">
        <v>2000</v>
      </c>
      <c r="F109" s="250">
        <v>800</v>
      </c>
      <c r="G109" s="248"/>
      <c r="H109" s="250"/>
      <c r="I109" s="248">
        <f t="shared" si="4"/>
        <v>1600000</v>
      </c>
    </row>
    <row r="110" spans="1:9" s="251" customFormat="1" x14ac:dyDescent="0.25">
      <c r="A110" s="248">
        <v>104</v>
      </c>
      <c r="B110" s="252" t="s">
        <v>506</v>
      </c>
      <c r="C110" s="252" t="s">
        <v>506</v>
      </c>
      <c r="D110" s="253" t="s">
        <v>507</v>
      </c>
      <c r="E110" s="250">
        <v>200</v>
      </c>
      <c r="F110" s="250">
        <v>500</v>
      </c>
      <c r="G110" s="248"/>
      <c r="H110" s="250"/>
      <c r="I110" s="248">
        <f t="shared" si="4"/>
        <v>100000</v>
      </c>
    </row>
    <row r="111" spans="1:9" s="251" customFormat="1" ht="26.4" x14ac:dyDescent="0.25">
      <c r="A111" s="248">
        <v>105</v>
      </c>
      <c r="B111" s="254" t="s">
        <v>508</v>
      </c>
      <c r="C111" s="254" t="s">
        <v>508</v>
      </c>
      <c r="D111" s="253" t="s">
        <v>429</v>
      </c>
      <c r="E111" s="250">
        <v>10</v>
      </c>
      <c r="F111" s="250">
        <v>19950</v>
      </c>
      <c r="G111" s="248"/>
      <c r="H111" s="250"/>
      <c r="I111" s="248">
        <f t="shared" si="4"/>
        <v>199500</v>
      </c>
    </row>
    <row r="112" spans="1:9" s="251" customFormat="1" ht="39.6" x14ac:dyDescent="0.25">
      <c r="A112" s="248">
        <v>106</v>
      </c>
      <c r="B112" s="254" t="s">
        <v>509</v>
      </c>
      <c r="C112" s="254" t="s">
        <v>509</v>
      </c>
      <c r="D112" s="253" t="s">
        <v>429</v>
      </c>
      <c r="E112" s="250">
        <v>1000</v>
      </c>
      <c r="F112" s="250">
        <v>550</v>
      </c>
      <c r="G112" s="248"/>
      <c r="H112" s="250"/>
      <c r="I112" s="248">
        <f t="shared" si="4"/>
        <v>550000</v>
      </c>
    </row>
    <row r="113" spans="1:9" s="251" customFormat="1" ht="26.4" x14ac:dyDescent="0.25">
      <c r="A113" s="248">
        <v>107</v>
      </c>
      <c r="B113" s="254" t="s">
        <v>510</v>
      </c>
      <c r="C113" s="254" t="s">
        <v>510</v>
      </c>
      <c r="D113" s="253" t="s">
        <v>429</v>
      </c>
      <c r="E113" s="250">
        <v>100</v>
      </c>
      <c r="F113" s="250">
        <v>7450</v>
      </c>
      <c r="G113" s="248"/>
      <c r="H113" s="250"/>
      <c r="I113" s="248">
        <f t="shared" si="4"/>
        <v>745000</v>
      </c>
    </row>
    <row r="114" spans="1:9" s="251" customFormat="1" ht="26.4" x14ac:dyDescent="0.25">
      <c r="A114" s="248">
        <v>108</v>
      </c>
      <c r="B114" s="254" t="s">
        <v>511</v>
      </c>
      <c r="C114" s="254" t="s">
        <v>511</v>
      </c>
      <c r="D114" s="253" t="s">
        <v>429</v>
      </c>
      <c r="E114" s="250">
        <v>100</v>
      </c>
      <c r="F114" s="250">
        <v>7450</v>
      </c>
      <c r="G114" s="248"/>
      <c r="H114" s="250"/>
      <c r="I114" s="248">
        <f t="shared" si="4"/>
        <v>745000</v>
      </c>
    </row>
    <row r="115" spans="1:9" s="251" customFormat="1" x14ac:dyDescent="0.25">
      <c r="A115" s="248">
        <v>109</v>
      </c>
      <c r="B115" s="252" t="s">
        <v>512</v>
      </c>
      <c r="C115" s="252" t="s">
        <v>512</v>
      </c>
      <c r="D115" s="253" t="s">
        <v>429</v>
      </c>
      <c r="E115" s="250">
        <v>1300</v>
      </c>
      <c r="F115" s="250">
        <v>387</v>
      </c>
      <c r="G115" s="248"/>
      <c r="H115" s="250"/>
      <c r="I115" s="248">
        <f t="shared" si="4"/>
        <v>503100</v>
      </c>
    </row>
    <row r="116" spans="1:9" s="251" customFormat="1" ht="26.4" x14ac:dyDescent="0.25">
      <c r="A116" s="248">
        <v>110</v>
      </c>
      <c r="B116" s="254" t="s">
        <v>513</v>
      </c>
      <c r="C116" s="254" t="s">
        <v>513</v>
      </c>
      <c r="D116" s="253" t="s">
        <v>429</v>
      </c>
      <c r="E116" s="250">
        <v>2200</v>
      </c>
      <c r="F116" s="250">
        <v>430</v>
      </c>
      <c r="G116" s="248"/>
      <c r="H116" s="250"/>
      <c r="I116" s="248">
        <f t="shared" si="4"/>
        <v>946000</v>
      </c>
    </row>
    <row r="117" spans="1:9" s="251" customFormat="1" x14ac:dyDescent="0.25">
      <c r="A117" s="248">
        <v>111</v>
      </c>
      <c r="B117" s="254" t="s">
        <v>515</v>
      </c>
      <c r="C117" s="254" t="s">
        <v>515</v>
      </c>
      <c r="D117" s="253" t="s">
        <v>429</v>
      </c>
      <c r="E117" s="250">
        <v>50</v>
      </c>
      <c r="F117" s="250">
        <v>11450</v>
      </c>
      <c r="G117" s="248"/>
      <c r="H117" s="250"/>
      <c r="I117" s="248">
        <f t="shared" si="4"/>
        <v>572500</v>
      </c>
    </row>
    <row r="118" spans="1:9" s="251" customFormat="1" x14ac:dyDescent="0.25">
      <c r="A118" s="248">
        <v>112</v>
      </c>
      <c r="B118" s="254" t="s">
        <v>516</v>
      </c>
      <c r="C118" s="254" t="s">
        <v>516</v>
      </c>
      <c r="D118" s="253" t="s">
        <v>429</v>
      </c>
      <c r="E118" s="250">
        <v>50</v>
      </c>
      <c r="F118" s="250">
        <v>11450</v>
      </c>
      <c r="G118" s="248"/>
      <c r="H118" s="250"/>
      <c r="I118" s="248">
        <f t="shared" si="4"/>
        <v>572500</v>
      </c>
    </row>
    <row r="119" spans="1:9" s="251" customFormat="1" ht="39.6" x14ac:dyDescent="0.25">
      <c r="A119" s="248">
        <v>113</v>
      </c>
      <c r="B119" s="254" t="s">
        <v>517</v>
      </c>
      <c r="C119" s="254" t="s">
        <v>517</v>
      </c>
      <c r="D119" s="253" t="s">
        <v>429</v>
      </c>
      <c r="E119" s="250">
        <v>100</v>
      </c>
      <c r="F119" s="250">
        <v>350</v>
      </c>
      <c r="G119" s="248"/>
      <c r="H119" s="250"/>
      <c r="I119" s="248">
        <f t="shared" si="4"/>
        <v>35000</v>
      </c>
    </row>
    <row r="120" spans="1:9" s="251" customFormat="1" x14ac:dyDescent="0.25">
      <c r="A120" s="248">
        <v>114</v>
      </c>
      <c r="B120" s="252" t="s">
        <v>518</v>
      </c>
      <c r="C120" s="252" t="s">
        <v>518</v>
      </c>
      <c r="D120" s="253" t="s">
        <v>429</v>
      </c>
      <c r="E120" s="250">
        <v>700</v>
      </c>
      <c r="F120" s="250">
        <v>600</v>
      </c>
      <c r="G120" s="248"/>
      <c r="H120" s="250"/>
      <c r="I120" s="248">
        <f t="shared" si="4"/>
        <v>420000</v>
      </c>
    </row>
    <row r="121" spans="1:9" s="251" customFormat="1" x14ac:dyDescent="0.25">
      <c r="A121" s="248">
        <v>115</v>
      </c>
      <c r="B121" s="252" t="s">
        <v>519</v>
      </c>
      <c r="C121" s="252" t="s">
        <v>519</v>
      </c>
      <c r="D121" s="253" t="s">
        <v>520</v>
      </c>
      <c r="E121" s="250">
        <v>100</v>
      </c>
      <c r="F121" s="250">
        <v>2600</v>
      </c>
      <c r="G121" s="248"/>
      <c r="H121" s="250"/>
      <c r="I121" s="248">
        <f t="shared" si="4"/>
        <v>260000</v>
      </c>
    </row>
    <row r="122" spans="1:9" s="251" customFormat="1" ht="26.4" x14ac:dyDescent="0.25">
      <c r="A122" s="248">
        <v>116</v>
      </c>
      <c r="B122" s="254" t="s">
        <v>521</v>
      </c>
      <c r="C122" s="254" t="s">
        <v>521</v>
      </c>
      <c r="D122" s="253" t="s">
        <v>429</v>
      </c>
      <c r="E122" s="250">
        <v>10</v>
      </c>
      <c r="F122" s="250">
        <v>800</v>
      </c>
      <c r="G122" s="248"/>
      <c r="H122" s="250"/>
      <c r="I122" s="248">
        <f t="shared" si="4"/>
        <v>8000</v>
      </c>
    </row>
    <row r="123" spans="1:9" s="251" customFormat="1" ht="26.4" x14ac:dyDescent="0.25">
      <c r="A123" s="248">
        <v>117</v>
      </c>
      <c r="B123" s="254" t="s">
        <v>522</v>
      </c>
      <c r="C123" s="254" t="s">
        <v>523</v>
      </c>
      <c r="D123" s="253" t="s">
        <v>524</v>
      </c>
      <c r="E123" s="250">
        <v>200</v>
      </c>
      <c r="F123" s="250">
        <v>2600</v>
      </c>
      <c r="G123" s="248"/>
      <c r="H123" s="250"/>
      <c r="I123" s="248">
        <f t="shared" si="4"/>
        <v>520000</v>
      </c>
    </row>
    <row r="124" spans="1:9" s="251" customFormat="1" ht="39.6" x14ac:dyDescent="0.25">
      <c r="A124" s="248">
        <v>118</v>
      </c>
      <c r="B124" s="254" t="s">
        <v>525</v>
      </c>
      <c r="C124" s="254" t="s">
        <v>525</v>
      </c>
      <c r="D124" s="253" t="s">
        <v>429</v>
      </c>
      <c r="E124" s="250">
        <v>30000</v>
      </c>
      <c r="F124" s="250">
        <v>90</v>
      </c>
      <c r="G124" s="248"/>
      <c r="H124" s="250"/>
      <c r="I124" s="248">
        <f t="shared" si="4"/>
        <v>2700000</v>
      </c>
    </row>
    <row r="125" spans="1:9" s="251" customFormat="1" ht="26.4" x14ac:dyDescent="0.25">
      <c r="A125" s="248">
        <v>119</v>
      </c>
      <c r="B125" s="291" t="s">
        <v>526</v>
      </c>
      <c r="C125" s="254" t="s">
        <v>526</v>
      </c>
      <c r="D125" s="253"/>
      <c r="E125" s="250">
        <v>4</v>
      </c>
      <c r="F125" s="250"/>
      <c r="G125" s="248"/>
      <c r="H125" s="250"/>
      <c r="I125" s="248">
        <f t="shared" si="4"/>
        <v>0</v>
      </c>
    </row>
    <row r="126" spans="1:9" s="251" customFormat="1" ht="59.25" customHeight="1" x14ac:dyDescent="0.25">
      <c r="A126" s="248">
        <v>120</v>
      </c>
      <c r="B126" s="291" t="s">
        <v>528</v>
      </c>
      <c r="C126" s="254" t="s">
        <v>528</v>
      </c>
      <c r="D126" s="253" t="s">
        <v>429</v>
      </c>
      <c r="E126" s="250">
        <v>4</v>
      </c>
      <c r="F126" s="250"/>
      <c r="G126" s="248"/>
      <c r="H126" s="250"/>
      <c r="I126" s="248">
        <f t="shared" si="4"/>
        <v>0</v>
      </c>
    </row>
    <row r="127" spans="1:9" s="251" customFormat="1" ht="48.75" customHeight="1" x14ac:dyDescent="0.25">
      <c r="A127" s="248">
        <v>121</v>
      </c>
      <c r="B127" s="291" t="s">
        <v>529</v>
      </c>
      <c r="C127" s="254" t="s">
        <v>529</v>
      </c>
      <c r="D127" s="253" t="s">
        <v>429</v>
      </c>
      <c r="E127" s="250">
        <v>10</v>
      </c>
      <c r="F127" s="250"/>
      <c r="G127" s="248"/>
      <c r="H127" s="250"/>
      <c r="I127" s="248">
        <f t="shared" si="4"/>
        <v>0</v>
      </c>
    </row>
    <row r="128" spans="1:9" s="251" customFormat="1" ht="26.4" x14ac:dyDescent="0.25">
      <c r="A128" s="248">
        <v>122</v>
      </c>
      <c r="B128" s="291" t="s">
        <v>530</v>
      </c>
      <c r="C128" s="254" t="s">
        <v>530</v>
      </c>
      <c r="D128" s="253" t="s">
        <v>429</v>
      </c>
      <c r="E128" s="250">
        <v>10</v>
      </c>
      <c r="F128" s="250"/>
      <c r="G128" s="248"/>
      <c r="H128" s="250"/>
      <c r="I128" s="248">
        <f t="shared" si="4"/>
        <v>0</v>
      </c>
    </row>
    <row r="129" spans="1:9" s="251" customFormat="1" ht="26.4" x14ac:dyDescent="0.25">
      <c r="A129" s="248">
        <v>123</v>
      </c>
      <c r="B129" s="254" t="s">
        <v>531</v>
      </c>
      <c r="C129" s="254" t="s">
        <v>531</v>
      </c>
      <c r="D129" s="253" t="s">
        <v>532</v>
      </c>
      <c r="E129" s="250">
        <v>1000</v>
      </c>
      <c r="F129" s="250">
        <v>5200</v>
      </c>
      <c r="G129" s="248"/>
      <c r="H129" s="250"/>
      <c r="I129" s="248">
        <f t="shared" si="4"/>
        <v>5200000</v>
      </c>
    </row>
    <row r="130" spans="1:9" s="251" customFormat="1" ht="26.4" x14ac:dyDescent="0.25">
      <c r="A130" s="248">
        <v>124</v>
      </c>
      <c r="B130" s="254" t="s">
        <v>533</v>
      </c>
      <c r="C130" s="254" t="s">
        <v>533</v>
      </c>
      <c r="D130" s="253" t="s">
        <v>532</v>
      </c>
      <c r="E130" s="250">
        <v>20</v>
      </c>
      <c r="F130" s="250">
        <v>300</v>
      </c>
      <c r="G130" s="248"/>
      <c r="H130" s="250"/>
      <c r="I130" s="248">
        <f t="shared" si="4"/>
        <v>6000</v>
      </c>
    </row>
    <row r="131" spans="1:9" s="251" customFormat="1" ht="26.4" x14ac:dyDescent="0.25">
      <c r="A131" s="248">
        <v>125</v>
      </c>
      <c r="B131" s="254" t="s">
        <v>534</v>
      </c>
      <c r="C131" s="254" t="s">
        <v>534</v>
      </c>
      <c r="D131" s="253" t="s">
        <v>429</v>
      </c>
      <c r="E131" s="250">
        <v>1000</v>
      </c>
      <c r="F131" s="250">
        <v>289</v>
      </c>
      <c r="G131" s="248"/>
      <c r="H131" s="250"/>
      <c r="I131" s="248">
        <f t="shared" si="4"/>
        <v>289000</v>
      </c>
    </row>
    <row r="132" spans="1:9" s="251" customFormat="1" x14ac:dyDescent="0.25">
      <c r="A132" s="248">
        <v>126</v>
      </c>
      <c r="B132" s="254" t="s">
        <v>535</v>
      </c>
      <c r="C132" s="254" t="s">
        <v>535</v>
      </c>
      <c r="D132" s="253" t="s">
        <v>474</v>
      </c>
      <c r="E132" s="250">
        <v>100</v>
      </c>
      <c r="F132" s="250">
        <v>310</v>
      </c>
      <c r="G132" s="248"/>
      <c r="H132" s="250"/>
      <c r="I132" s="248">
        <f t="shared" si="4"/>
        <v>31000</v>
      </c>
    </row>
    <row r="133" spans="1:9" s="251" customFormat="1" ht="26.4" x14ac:dyDescent="0.25">
      <c r="A133" s="248">
        <v>127</v>
      </c>
      <c r="B133" s="254" t="s">
        <v>536</v>
      </c>
      <c r="C133" s="254" t="s">
        <v>536</v>
      </c>
      <c r="D133" s="248" t="s">
        <v>429</v>
      </c>
      <c r="E133" s="250">
        <v>100</v>
      </c>
      <c r="F133" s="250">
        <v>200</v>
      </c>
      <c r="G133" s="248"/>
      <c r="H133" s="250"/>
      <c r="I133" s="248">
        <f t="shared" si="4"/>
        <v>20000</v>
      </c>
    </row>
    <row r="134" spans="1:9" s="251" customFormat="1" ht="26.4" x14ac:dyDescent="0.25">
      <c r="A134" s="248">
        <v>128</v>
      </c>
      <c r="B134" s="254" t="s">
        <v>537</v>
      </c>
      <c r="C134" s="254" t="s">
        <v>537</v>
      </c>
      <c r="D134" s="248" t="s">
        <v>429</v>
      </c>
      <c r="E134" s="250">
        <v>100</v>
      </c>
      <c r="F134" s="250">
        <v>200</v>
      </c>
      <c r="G134" s="248"/>
      <c r="H134" s="250"/>
      <c r="I134" s="248">
        <f t="shared" si="4"/>
        <v>20000</v>
      </c>
    </row>
    <row r="135" spans="1:9" s="251" customFormat="1" ht="26.4" x14ac:dyDescent="0.25">
      <c r="A135" s="248">
        <v>131</v>
      </c>
      <c r="B135" s="254" t="s">
        <v>540</v>
      </c>
      <c r="C135" s="254" t="s">
        <v>540</v>
      </c>
      <c r="D135" s="248" t="s">
        <v>474</v>
      </c>
      <c r="E135" s="250">
        <v>9</v>
      </c>
      <c r="F135" s="250">
        <v>30000</v>
      </c>
      <c r="G135" s="248"/>
      <c r="H135" s="250"/>
      <c r="I135" s="248">
        <f t="shared" si="4"/>
        <v>270000</v>
      </c>
    </row>
    <row r="136" spans="1:9" s="251" customFormat="1" x14ac:dyDescent="0.25">
      <c r="A136" s="248">
        <v>132</v>
      </c>
      <c r="B136" s="252" t="s">
        <v>541</v>
      </c>
      <c r="C136" s="252" t="s">
        <v>541</v>
      </c>
      <c r="D136" s="253" t="s">
        <v>474</v>
      </c>
      <c r="E136" s="250">
        <v>5</v>
      </c>
      <c r="F136" s="250">
        <v>28900</v>
      </c>
      <c r="G136" s="248"/>
      <c r="H136" s="250"/>
      <c r="I136" s="248">
        <f t="shared" si="4"/>
        <v>144500</v>
      </c>
    </row>
    <row r="137" spans="1:9" s="251" customFormat="1" x14ac:dyDescent="0.25">
      <c r="A137" s="248">
        <v>133</v>
      </c>
      <c r="B137" s="252" t="s">
        <v>542</v>
      </c>
      <c r="C137" s="252" t="s">
        <v>542</v>
      </c>
      <c r="D137" s="253" t="s">
        <v>474</v>
      </c>
      <c r="E137" s="250">
        <v>10</v>
      </c>
      <c r="F137" s="250">
        <v>36000</v>
      </c>
      <c r="G137" s="248"/>
      <c r="H137" s="250"/>
      <c r="I137" s="248">
        <f t="shared" si="4"/>
        <v>360000</v>
      </c>
    </row>
    <row r="138" spans="1:9" s="251" customFormat="1" x14ac:dyDescent="0.25">
      <c r="A138" s="248">
        <v>134</v>
      </c>
      <c r="B138" s="252" t="s">
        <v>543</v>
      </c>
      <c r="C138" s="252" t="s">
        <v>543</v>
      </c>
      <c r="D138" s="253" t="s">
        <v>474</v>
      </c>
      <c r="E138" s="250">
        <v>6</v>
      </c>
      <c r="F138" s="250">
        <v>15800</v>
      </c>
      <c r="G138" s="248"/>
      <c r="H138" s="250"/>
      <c r="I138" s="248">
        <f t="shared" si="4"/>
        <v>94800</v>
      </c>
    </row>
    <row r="139" spans="1:9" s="251" customFormat="1" x14ac:dyDescent="0.25">
      <c r="A139" s="248">
        <v>135</v>
      </c>
      <c r="B139" s="252" t="s">
        <v>544</v>
      </c>
      <c r="C139" s="252" t="s">
        <v>544</v>
      </c>
      <c r="D139" s="253" t="s">
        <v>474</v>
      </c>
      <c r="E139" s="250">
        <v>6</v>
      </c>
      <c r="F139" s="250">
        <v>9600</v>
      </c>
      <c r="G139" s="248"/>
      <c r="H139" s="250"/>
      <c r="I139" s="248">
        <f t="shared" si="4"/>
        <v>57600</v>
      </c>
    </row>
    <row r="140" spans="1:9" s="251" customFormat="1" ht="23.25" customHeight="1" x14ac:dyDescent="0.25">
      <c r="A140" s="248">
        <v>136</v>
      </c>
      <c r="B140" s="252" t="s">
        <v>545</v>
      </c>
      <c r="C140" s="254" t="s">
        <v>546</v>
      </c>
      <c r="D140" s="253" t="s">
        <v>478</v>
      </c>
      <c r="E140" s="250">
        <v>10</v>
      </c>
      <c r="F140" s="250">
        <v>69000</v>
      </c>
      <c r="G140" s="248"/>
      <c r="H140" s="250"/>
      <c r="I140" s="248">
        <f t="shared" si="4"/>
        <v>690000</v>
      </c>
    </row>
    <row r="141" spans="1:9" s="251" customFormat="1" ht="26.4" x14ac:dyDescent="0.25">
      <c r="A141" s="248">
        <v>137</v>
      </c>
      <c r="B141" s="254" t="s">
        <v>547</v>
      </c>
      <c r="C141" s="254" t="s">
        <v>547</v>
      </c>
      <c r="D141" s="253" t="s">
        <v>474</v>
      </c>
      <c r="E141" s="250">
        <v>50</v>
      </c>
      <c r="F141" s="250">
        <v>48708</v>
      </c>
      <c r="G141" s="248"/>
      <c r="H141" s="250"/>
      <c r="I141" s="248">
        <f t="shared" si="4"/>
        <v>2435400</v>
      </c>
    </row>
    <row r="142" spans="1:9" s="251" customFormat="1" ht="26.4" x14ac:dyDescent="0.25">
      <c r="A142" s="248">
        <v>138</v>
      </c>
      <c r="B142" s="254" t="s">
        <v>548</v>
      </c>
      <c r="C142" s="254" t="s">
        <v>548</v>
      </c>
      <c r="D142" s="253" t="s">
        <v>429</v>
      </c>
      <c r="E142" s="250">
        <v>100</v>
      </c>
      <c r="F142" s="250">
        <v>8870</v>
      </c>
      <c r="G142" s="248"/>
      <c r="H142" s="250"/>
      <c r="I142" s="248">
        <f t="shared" si="4"/>
        <v>887000</v>
      </c>
    </row>
    <row r="143" spans="1:9" s="251" customFormat="1" ht="39.6" x14ac:dyDescent="0.25">
      <c r="A143" s="248">
        <v>139</v>
      </c>
      <c r="B143" s="254" t="s">
        <v>549</v>
      </c>
      <c r="C143" s="254" t="s">
        <v>549</v>
      </c>
      <c r="D143" s="253" t="s">
        <v>429</v>
      </c>
      <c r="E143" s="250">
        <v>60</v>
      </c>
      <c r="F143" s="250">
        <v>1600</v>
      </c>
      <c r="G143" s="248"/>
      <c r="H143" s="250"/>
      <c r="I143" s="248">
        <f t="shared" si="4"/>
        <v>96000</v>
      </c>
    </row>
    <row r="144" spans="1:9" s="251" customFormat="1" ht="31.2" x14ac:dyDescent="0.25">
      <c r="A144" s="248">
        <v>140</v>
      </c>
      <c r="B144" s="255" t="s">
        <v>550</v>
      </c>
      <c r="C144" s="255" t="s">
        <v>550</v>
      </c>
      <c r="D144" s="253" t="s">
        <v>503</v>
      </c>
      <c r="E144" s="250">
        <v>24</v>
      </c>
      <c r="F144" s="250">
        <v>41400</v>
      </c>
      <c r="G144" s="248"/>
      <c r="H144" s="250"/>
      <c r="I144" s="248">
        <f t="shared" si="4"/>
        <v>993600</v>
      </c>
    </row>
    <row r="145" spans="1:9" s="251" customFormat="1" ht="15.6" x14ac:dyDescent="0.25">
      <c r="A145" s="248">
        <v>141</v>
      </c>
      <c r="B145" s="255" t="s">
        <v>552</v>
      </c>
      <c r="C145" s="255" t="s">
        <v>552</v>
      </c>
      <c r="D145" s="253" t="s">
        <v>478</v>
      </c>
      <c r="E145" s="250">
        <v>72</v>
      </c>
      <c r="F145" s="250">
        <v>36000</v>
      </c>
      <c r="G145" s="248"/>
      <c r="H145" s="250"/>
      <c r="I145" s="248">
        <f t="shared" si="4"/>
        <v>2592000</v>
      </c>
    </row>
    <row r="146" spans="1:9" s="251" customFormat="1" ht="26.4" x14ac:dyDescent="0.25">
      <c r="A146" s="248">
        <v>142</v>
      </c>
      <c r="B146" s="254" t="s">
        <v>553</v>
      </c>
      <c r="C146" s="254" t="s">
        <v>553</v>
      </c>
      <c r="D146" s="253" t="s">
        <v>478</v>
      </c>
      <c r="E146" s="250">
        <v>1</v>
      </c>
      <c r="F146" s="250">
        <v>142000</v>
      </c>
      <c r="G146" s="248"/>
      <c r="H146" s="250"/>
      <c r="I146" s="248">
        <f t="shared" si="4"/>
        <v>142000</v>
      </c>
    </row>
    <row r="147" spans="1:9" s="251" customFormat="1" ht="26.4" x14ac:dyDescent="0.25">
      <c r="A147" s="248">
        <v>143</v>
      </c>
      <c r="B147" s="254" t="s">
        <v>554</v>
      </c>
      <c r="C147" s="254" t="s">
        <v>554</v>
      </c>
      <c r="D147" s="253" t="s">
        <v>429</v>
      </c>
      <c r="E147" s="250">
        <v>1</v>
      </c>
      <c r="F147" s="250">
        <v>22000</v>
      </c>
      <c r="G147" s="248"/>
      <c r="H147" s="250"/>
      <c r="I147" s="248">
        <f t="shared" si="4"/>
        <v>22000</v>
      </c>
    </row>
    <row r="148" spans="1:9" s="251" customFormat="1" ht="39.6" x14ac:dyDescent="0.25">
      <c r="A148" s="248">
        <v>144</v>
      </c>
      <c r="B148" s="254" t="s">
        <v>555</v>
      </c>
      <c r="C148" s="254" t="s">
        <v>555</v>
      </c>
      <c r="D148" s="253" t="s">
        <v>556</v>
      </c>
      <c r="E148" s="250">
        <v>280</v>
      </c>
      <c r="F148" s="250">
        <v>3200</v>
      </c>
      <c r="G148" s="248"/>
      <c r="H148" s="250"/>
      <c r="I148" s="248">
        <f t="shared" si="4"/>
        <v>896000</v>
      </c>
    </row>
    <row r="149" spans="1:9" s="251" customFormat="1" ht="40.5" customHeight="1" x14ac:dyDescent="0.25">
      <c r="A149" s="248">
        <v>145</v>
      </c>
      <c r="B149" s="256" t="s">
        <v>558</v>
      </c>
      <c r="C149" s="257" t="s">
        <v>558</v>
      </c>
      <c r="D149" s="253" t="s">
        <v>559</v>
      </c>
      <c r="E149" s="250">
        <v>280</v>
      </c>
      <c r="F149" s="250">
        <v>2350</v>
      </c>
      <c r="G149" s="248"/>
      <c r="H149" s="250"/>
      <c r="I149" s="248">
        <f t="shared" si="4"/>
        <v>658000</v>
      </c>
    </row>
    <row r="150" spans="1:9" s="251" customFormat="1" ht="40.5" customHeight="1" x14ac:dyDescent="0.25">
      <c r="A150" s="248">
        <v>146</v>
      </c>
      <c r="B150" s="254" t="s">
        <v>560</v>
      </c>
      <c r="C150" s="254" t="s">
        <v>560</v>
      </c>
      <c r="D150" s="253" t="s">
        <v>559</v>
      </c>
      <c r="E150" s="250">
        <v>210</v>
      </c>
      <c r="F150" s="250">
        <v>2800</v>
      </c>
      <c r="G150" s="248"/>
      <c r="H150" s="250"/>
      <c r="I150" s="248">
        <f t="shared" si="4"/>
        <v>588000</v>
      </c>
    </row>
    <row r="151" spans="1:9" s="251" customFormat="1" ht="40.5" customHeight="1" x14ac:dyDescent="0.25">
      <c r="A151" s="248">
        <v>147</v>
      </c>
      <c r="B151" s="256" t="s">
        <v>561</v>
      </c>
      <c r="C151" s="256" t="s">
        <v>561</v>
      </c>
      <c r="D151" s="253" t="s">
        <v>562</v>
      </c>
      <c r="E151" s="250">
        <v>210</v>
      </c>
      <c r="F151" s="250">
        <v>3300</v>
      </c>
      <c r="G151" s="248"/>
      <c r="H151" s="250"/>
      <c r="I151" s="248">
        <f t="shared" si="4"/>
        <v>693000</v>
      </c>
    </row>
    <row r="152" spans="1:9" s="251" customFormat="1" ht="40.5" customHeight="1" thickBot="1" x14ac:dyDescent="0.3">
      <c r="A152" s="248">
        <v>148</v>
      </c>
      <c r="B152" s="258" t="s">
        <v>564</v>
      </c>
      <c r="C152" s="254" t="s">
        <v>564</v>
      </c>
      <c r="D152" s="253" t="s">
        <v>559</v>
      </c>
      <c r="E152" s="250">
        <v>166</v>
      </c>
      <c r="F152" s="250">
        <v>4200</v>
      </c>
      <c r="G152" s="248"/>
      <c r="H152" s="250"/>
      <c r="I152" s="248">
        <f t="shared" si="4"/>
        <v>697200</v>
      </c>
    </row>
    <row r="153" spans="1:9" s="263" customFormat="1" ht="30" customHeight="1" x14ac:dyDescent="0.2">
      <c r="A153" s="248">
        <v>149</v>
      </c>
      <c r="B153" s="249" t="s">
        <v>1099</v>
      </c>
      <c r="C153" s="259" t="s">
        <v>565</v>
      </c>
      <c r="D153" s="260" t="s">
        <v>559</v>
      </c>
      <c r="E153" s="261">
        <v>166</v>
      </c>
      <c r="F153" s="261">
        <v>5200</v>
      </c>
      <c r="G153" s="262"/>
      <c r="H153" s="261"/>
      <c r="I153" s="248">
        <f t="shared" si="4"/>
        <v>863200</v>
      </c>
    </row>
    <row r="154" spans="1:9" s="251" customFormat="1" ht="25.5" customHeight="1" x14ac:dyDescent="0.25">
      <c r="A154" s="248">
        <v>150</v>
      </c>
      <c r="B154" s="254" t="s">
        <v>566</v>
      </c>
      <c r="C154" s="254" t="s">
        <v>566</v>
      </c>
      <c r="D154" s="253" t="s">
        <v>559</v>
      </c>
      <c r="E154" s="250">
        <v>300</v>
      </c>
      <c r="F154" s="250">
        <v>4800</v>
      </c>
      <c r="G154" s="248"/>
      <c r="H154" s="250"/>
      <c r="I154" s="248">
        <f t="shared" si="4"/>
        <v>1440000</v>
      </c>
    </row>
    <row r="155" spans="1:9" s="251" customFormat="1" ht="27.75" customHeight="1" x14ac:dyDescent="0.25">
      <c r="A155" s="248">
        <v>151</v>
      </c>
      <c r="B155" s="254" t="s">
        <v>567</v>
      </c>
      <c r="C155" s="254" t="s">
        <v>567</v>
      </c>
      <c r="D155" s="253" t="s">
        <v>559</v>
      </c>
      <c r="E155" s="250">
        <v>300</v>
      </c>
      <c r="F155" s="250">
        <v>3200</v>
      </c>
      <c r="G155" s="248"/>
      <c r="H155" s="250"/>
      <c r="I155" s="248">
        <f t="shared" si="4"/>
        <v>960000</v>
      </c>
    </row>
    <row r="156" spans="1:9" s="251" customFormat="1" ht="228.75" customHeight="1" x14ac:dyDescent="0.25">
      <c r="A156" s="248">
        <v>152</v>
      </c>
      <c r="B156" s="264" t="s">
        <v>568</v>
      </c>
      <c r="C156" s="264" t="s">
        <v>569</v>
      </c>
      <c r="D156" s="253" t="s">
        <v>559</v>
      </c>
      <c r="E156" s="250">
        <v>200</v>
      </c>
      <c r="F156" s="250">
        <v>15500</v>
      </c>
      <c r="G156" s="248"/>
      <c r="H156" s="250"/>
      <c r="I156" s="248">
        <f t="shared" si="4"/>
        <v>3100000</v>
      </c>
    </row>
    <row r="157" spans="1:9" s="251" customFormat="1" ht="45.75" customHeight="1" x14ac:dyDescent="0.25">
      <c r="A157" s="248">
        <v>153</v>
      </c>
      <c r="B157" s="254" t="s">
        <v>570</v>
      </c>
      <c r="C157" s="254" t="s">
        <v>570</v>
      </c>
      <c r="D157" s="248" t="s">
        <v>571</v>
      </c>
      <c r="E157" s="250">
        <v>20</v>
      </c>
      <c r="F157" s="250">
        <v>2300</v>
      </c>
      <c r="G157" s="248"/>
      <c r="H157" s="250"/>
      <c r="I157" s="248">
        <f t="shared" si="4"/>
        <v>46000</v>
      </c>
    </row>
    <row r="158" spans="1:9" s="251" customFormat="1" ht="30.75" customHeight="1" x14ac:dyDescent="0.25">
      <c r="A158" s="248">
        <v>154</v>
      </c>
      <c r="B158" s="254" t="s">
        <v>572</v>
      </c>
      <c r="C158" s="254" t="s">
        <v>572</v>
      </c>
      <c r="D158" s="248" t="s">
        <v>478</v>
      </c>
      <c r="E158" s="250">
        <v>900</v>
      </c>
      <c r="F158" s="250">
        <v>2500</v>
      </c>
      <c r="G158" s="248"/>
      <c r="H158" s="250"/>
      <c r="I158" s="248">
        <f t="shared" si="4"/>
        <v>2250000</v>
      </c>
    </row>
    <row r="159" spans="1:9" s="251" customFormat="1" ht="33" customHeight="1" x14ac:dyDescent="0.25">
      <c r="A159" s="248">
        <v>155</v>
      </c>
      <c r="B159" s="254" t="s">
        <v>573</v>
      </c>
      <c r="C159" s="254" t="s">
        <v>574</v>
      </c>
      <c r="D159" s="253" t="s">
        <v>575</v>
      </c>
      <c r="E159" s="250">
        <v>80</v>
      </c>
      <c r="F159" s="250">
        <v>3400</v>
      </c>
      <c r="G159" s="248"/>
      <c r="H159" s="250"/>
      <c r="I159" s="248">
        <f t="shared" si="4"/>
        <v>272000</v>
      </c>
    </row>
    <row r="160" spans="1:9" s="251" customFormat="1" ht="42" customHeight="1" x14ac:dyDescent="0.25">
      <c r="A160" s="248">
        <v>156</v>
      </c>
      <c r="B160" s="255" t="s">
        <v>576</v>
      </c>
      <c r="C160" s="255" t="s">
        <v>576</v>
      </c>
      <c r="D160" s="253" t="s">
        <v>478</v>
      </c>
      <c r="E160" s="250">
        <v>42</v>
      </c>
      <c r="F160" s="250">
        <v>23520</v>
      </c>
      <c r="G160" s="248"/>
      <c r="H160" s="250"/>
      <c r="I160" s="248">
        <f t="shared" si="4"/>
        <v>987840</v>
      </c>
    </row>
    <row r="161" spans="1:9" s="251" customFormat="1" ht="15.6" x14ac:dyDescent="0.25">
      <c r="A161" s="248">
        <v>157</v>
      </c>
      <c r="B161" s="255" t="s">
        <v>577</v>
      </c>
      <c r="C161" s="255" t="s">
        <v>577</v>
      </c>
      <c r="D161" s="253" t="s">
        <v>478</v>
      </c>
      <c r="E161" s="250">
        <v>192</v>
      </c>
      <c r="F161" s="250">
        <v>28120</v>
      </c>
      <c r="G161" s="248"/>
      <c r="H161" s="250"/>
      <c r="I161" s="248">
        <f t="shared" si="4"/>
        <v>5399040</v>
      </c>
    </row>
    <row r="162" spans="1:9" s="251" customFormat="1" ht="46.8" x14ac:dyDescent="0.25">
      <c r="A162" s="248">
        <v>158</v>
      </c>
      <c r="B162" s="255" t="s">
        <v>578</v>
      </c>
      <c r="C162" s="255" t="s">
        <v>578</v>
      </c>
      <c r="D162" s="253" t="s">
        <v>474</v>
      </c>
      <c r="E162" s="250">
        <v>4</v>
      </c>
      <c r="F162" s="250">
        <v>66000</v>
      </c>
      <c r="G162" s="248"/>
      <c r="H162" s="250"/>
      <c r="I162" s="248">
        <f t="shared" si="4"/>
        <v>264000</v>
      </c>
    </row>
    <row r="163" spans="1:9" s="251" customFormat="1" ht="46.8" x14ac:dyDescent="0.25">
      <c r="A163" s="248">
        <v>159</v>
      </c>
      <c r="B163" s="255" t="s">
        <v>579</v>
      </c>
      <c r="C163" s="255" t="s">
        <v>579</v>
      </c>
      <c r="D163" s="253" t="s">
        <v>474</v>
      </c>
      <c r="E163" s="250">
        <v>1</v>
      </c>
      <c r="F163" s="250">
        <v>66000</v>
      </c>
      <c r="G163" s="248"/>
      <c r="H163" s="250"/>
      <c r="I163" s="248">
        <f t="shared" si="4"/>
        <v>66000</v>
      </c>
    </row>
    <row r="164" spans="1:9" s="251" customFormat="1" ht="93.6" x14ac:dyDescent="0.25">
      <c r="A164" s="248">
        <v>160</v>
      </c>
      <c r="B164" s="255" t="s">
        <v>580</v>
      </c>
      <c r="C164" s="255" t="s">
        <v>580</v>
      </c>
      <c r="D164" s="253" t="s">
        <v>429</v>
      </c>
      <c r="E164" s="250">
        <v>60</v>
      </c>
      <c r="F164" s="250">
        <v>11500</v>
      </c>
      <c r="G164" s="248"/>
      <c r="H164" s="250"/>
      <c r="I164" s="248">
        <f t="shared" si="4"/>
        <v>690000</v>
      </c>
    </row>
    <row r="165" spans="1:9" s="251" customFormat="1" ht="104.25" customHeight="1" x14ac:dyDescent="0.25">
      <c r="A165" s="248">
        <v>161</v>
      </c>
      <c r="B165" s="254" t="s">
        <v>581</v>
      </c>
      <c r="C165" s="254" t="s">
        <v>581</v>
      </c>
      <c r="D165" s="253" t="s">
        <v>429</v>
      </c>
      <c r="E165" s="250">
        <v>70000</v>
      </c>
      <c r="F165" s="250">
        <v>300</v>
      </c>
      <c r="G165" s="248"/>
      <c r="H165" s="250"/>
      <c r="I165" s="248">
        <f t="shared" si="4"/>
        <v>21000000</v>
      </c>
    </row>
    <row r="166" spans="1:9" s="251" customFormat="1" ht="39.6" x14ac:dyDescent="0.25">
      <c r="A166" s="248">
        <v>162</v>
      </c>
      <c r="B166" s="254" t="s">
        <v>1100</v>
      </c>
      <c r="C166" s="254" t="s">
        <v>1100</v>
      </c>
      <c r="D166" s="253" t="s">
        <v>429</v>
      </c>
      <c r="E166" s="250">
        <v>70000</v>
      </c>
      <c r="F166" s="250">
        <v>60</v>
      </c>
      <c r="G166" s="248"/>
      <c r="H166" s="250"/>
      <c r="I166" s="248">
        <f t="shared" ref="I166:I191" si="5">E166*F166</f>
        <v>4200000</v>
      </c>
    </row>
    <row r="167" spans="1:9" s="251" customFormat="1" ht="26.4" x14ac:dyDescent="0.25">
      <c r="A167" s="248">
        <v>163</v>
      </c>
      <c r="B167" s="254" t="s">
        <v>583</v>
      </c>
      <c r="C167" s="254" t="s">
        <v>583</v>
      </c>
      <c r="D167" s="253" t="s">
        <v>478</v>
      </c>
      <c r="E167" s="250">
        <v>800</v>
      </c>
      <c r="F167" s="250">
        <v>650</v>
      </c>
      <c r="G167" s="248"/>
      <c r="H167" s="250"/>
      <c r="I167" s="248">
        <f t="shared" si="5"/>
        <v>520000</v>
      </c>
    </row>
    <row r="168" spans="1:9" s="251" customFormat="1" ht="26.4" x14ac:dyDescent="0.25">
      <c r="A168" s="248">
        <v>164</v>
      </c>
      <c r="B168" s="254" t="s">
        <v>584</v>
      </c>
      <c r="C168" s="254" t="s">
        <v>584</v>
      </c>
      <c r="D168" s="253" t="s">
        <v>474</v>
      </c>
      <c r="E168" s="250">
        <v>500</v>
      </c>
      <c r="F168" s="250">
        <v>250</v>
      </c>
      <c r="G168" s="248"/>
      <c r="H168" s="250"/>
      <c r="I168" s="248">
        <f t="shared" si="5"/>
        <v>125000</v>
      </c>
    </row>
    <row r="169" spans="1:9" s="251" customFormat="1" ht="26.4" x14ac:dyDescent="0.25">
      <c r="A169" s="248">
        <v>165</v>
      </c>
      <c r="B169" s="291" t="s">
        <v>585</v>
      </c>
      <c r="C169" s="254" t="s">
        <v>586</v>
      </c>
      <c r="D169" s="253" t="s">
        <v>587</v>
      </c>
      <c r="E169" s="250">
        <v>1</v>
      </c>
      <c r="F169" s="250"/>
      <c r="G169" s="248"/>
      <c r="H169" s="250"/>
      <c r="I169" s="248">
        <f t="shared" si="5"/>
        <v>0</v>
      </c>
    </row>
    <row r="170" spans="1:9" s="251" customFormat="1" ht="26.4" x14ac:dyDescent="0.25">
      <c r="A170" s="248">
        <v>166</v>
      </c>
      <c r="B170" s="254" t="s">
        <v>1101</v>
      </c>
      <c r="C170" s="254" t="s">
        <v>1101</v>
      </c>
      <c r="D170" s="253" t="s">
        <v>474</v>
      </c>
      <c r="E170" s="250">
        <v>50</v>
      </c>
      <c r="F170" s="250">
        <v>67500</v>
      </c>
      <c r="G170" s="248"/>
      <c r="H170" s="250"/>
      <c r="I170" s="248">
        <f t="shared" si="5"/>
        <v>3375000</v>
      </c>
    </row>
    <row r="171" spans="1:9" s="251" customFormat="1" ht="26.4" x14ac:dyDescent="0.25">
      <c r="A171" s="248">
        <v>167</v>
      </c>
      <c r="B171" s="254" t="s">
        <v>1102</v>
      </c>
      <c r="C171" s="254" t="s">
        <v>1102</v>
      </c>
      <c r="D171" s="253" t="s">
        <v>532</v>
      </c>
      <c r="E171" s="250">
        <v>1</v>
      </c>
      <c r="F171" s="250">
        <v>88000</v>
      </c>
      <c r="G171" s="248"/>
      <c r="H171" s="250"/>
      <c r="I171" s="248">
        <f t="shared" si="5"/>
        <v>88000</v>
      </c>
    </row>
    <row r="172" spans="1:9" s="251" customFormat="1" ht="26.4" x14ac:dyDescent="0.25">
      <c r="A172" s="248">
        <v>168</v>
      </c>
      <c r="B172" s="254" t="s">
        <v>1103</v>
      </c>
      <c r="C172" s="254" t="s">
        <v>1103</v>
      </c>
      <c r="D172" s="253" t="s">
        <v>532</v>
      </c>
      <c r="E172" s="250">
        <v>5</v>
      </c>
      <c r="F172" s="250">
        <v>57000</v>
      </c>
      <c r="G172" s="248"/>
      <c r="H172" s="250"/>
      <c r="I172" s="248">
        <f t="shared" si="5"/>
        <v>285000</v>
      </c>
    </row>
    <row r="173" spans="1:9" s="251" customFormat="1" ht="26.4" x14ac:dyDescent="0.25">
      <c r="A173" s="248">
        <v>169</v>
      </c>
      <c r="B173" s="254" t="s">
        <v>1104</v>
      </c>
      <c r="C173" s="254" t="s">
        <v>1104</v>
      </c>
      <c r="D173" s="253" t="s">
        <v>474</v>
      </c>
      <c r="E173" s="250">
        <v>5</v>
      </c>
      <c r="F173" s="250">
        <v>47400</v>
      </c>
      <c r="G173" s="248"/>
      <c r="H173" s="250"/>
      <c r="I173" s="248">
        <f t="shared" si="5"/>
        <v>237000</v>
      </c>
    </row>
    <row r="174" spans="1:9" s="251" customFormat="1" ht="26.4" x14ac:dyDescent="0.25">
      <c r="A174" s="248">
        <v>170</v>
      </c>
      <c r="B174" s="254" t="s">
        <v>1105</v>
      </c>
      <c r="C174" s="254" t="s">
        <v>1105</v>
      </c>
      <c r="D174" s="253" t="s">
        <v>474</v>
      </c>
      <c r="E174" s="250">
        <v>5</v>
      </c>
      <c r="F174" s="250">
        <v>39000</v>
      </c>
      <c r="G174" s="248"/>
      <c r="H174" s="250"/>
      <c r="I174" s="248">
        <f t="shared" si="5"/>
        <v>195000</v>
      </c>
    </row>
    <row r="175" spans="1:9" s="251" customFormat="1" ht="30.75" customHeight="1" x14ac:dyDescent="0.25">
      <c r="A175" s="248">
        <v>171</v>
      </c>
      <c r="B175" s="254" t="s">
        <v>1106</v>
      </c>
      <c r="C175" s="254" t="s">
        <v>1106</v>
      </c>
      <c r="D175" s="253" t="s">
        <v>474</v>
      </c>
      <c r="E175" s="250">
        <v>1</v>
      </c>
      <c r="F175" s="250"/>
      <c r="G175" s="248"/>
      <c r="H175" s="250"/>
      <c r="I175" s="248">
        <f t="shared" si="5"/>
        <v>0</v>
      </c>
    </row>
    <row r="176" spans="1:9" s="251" customFormat="1" ht="26.4" x14ac:dyDescent="0.25">
      <c r="A176" s="248">
        <v>172</v>
      </c>
      <c r="B176" s="254" t="s">
        <v>594</v>
      </c>
      <c r="C176" s="254" t="s">
        <v>594</v>
      </c>
      <c r="D176" s="253" t="s">
        <v>474</v>
      </c>
      <c r="E176" s="250">
        <v>80</v>
      </c>
      <c r="F176" s="250">
        <v>2500</v>
      </c>
      <c r="G176" s="248"/>
      <c r="H176" s="250"/>
      <c r="I176" s="248">
        <f t="shared" si="5"/>
        <v>200000</v>
      </c>
    </row>
    <row r="177" spans="1:9" s="251" customFormat="1" ht="26.4" x14ac:dyDescent="0.25">
      <c r="A177" s="248">
        <v>173</v>
      </c>
      <c r="B177" s="254" t="s">
        <v>595</v>
      </c>
      <c r="C177" s="254" t="s">
        <v>595</v>
      </c>
      <c r="D177" s="253" t="s">
        <v>474</v>
      </c>
      <c r="E177" s="250">
        <v>20</v>
      </c>
      <c r="F177" s="250">
        <v>2500</v>
      </c>
      <c r="G177" s="248"/>
      <c r="H177" s="250"/>
      <c r="I177" s="248">
        <f t="shared" si="5"/>
        <v>50000</v>
      </c>
    </row>
    <row r="178" spans="1:9" s="251" customFormat="1" x14ac:dyDescent="0.25">
      <c r="A178" s="248">
        <v>174</v>
      </c>
      <c r="B178" s="254" t="s">
        <v>596</v>
      </c>
      <c r="C178" s="254" t="s">
        <v>596</v>
      </c>
      <c r="D178" s="253" t="s">
        <v>474</v>
      </c>
      <c r="E178" s="250">
        <v>40</v>
      </c>
      <c r="F178" s="250">
        <v>100500</v>
      </c>
      <c r="G178" s="248"/>
      <c r="H178" s="250"/>
      <c r="I178" s="248">
        <f t="shared" si="5"/>
        <v>4020000</v>
      </c>
    </row>
    <row r="179" spans="1:9" s="251" customFormat="1" ht="26.4" x14ac:dyDescent="0.25">
      <c r="A179" s="248">
        <v>175</v>
      </c>
      <c r="B179" s="254" t="s">
        <v>1107</v>
      </c>
      <c r="C179" s="254" t="s">
        <v>1107</v>
      </c>
      <c r="D179" s="253" t="s">
        <v>474</v>
      </c>
      <c r="E179" s="250">
        <v>4</v>
      </c>
      <c r="F179" s="250">
        <v>91000</v>
      </c>
      <c r="G179" s="248"/>
      <c r="H179" s="250"/>
      <c r="I179" s="248">
        <f t="shared" si="5"/>
        <v>364000</v>
      </c>
    </row>
    <row r="180" spans="1:9" s="251" customFormat="1" ht="26.4" x14ac:dyDescent="0.25">
      <c r="A180" s="248">
        <v>176</v>
      </c>
      <c r="B180" s="254" t="s">
        <v>1108</v>
      </c>
      <c r="C180" s="254" t="s">
        <v>1108</v>
      </c>
      <c r="D180" s="253" t="s">
        <v>474</v>
      </c>
      <c r="E180" s="250">
        <v>2</v>
      </c>
      <c r="F180" s="250">
        <v>293000</v>
      </c>
      <c r="G180" s="248"/>
      <c r="H180" s="250"/>
      <c r="I180" s="248">
        <f t="shared" si="5"/>
        <v>586000</v>
      </c>
    </row>
    <row r="181" spans="1:9" s="251" customFormat="1" ht="26.4" x14ac:dyDescent="0.25">
      <c r="A181" s="248">
        <v>177</v>
      </c>
      <c r="B181" s="254" t="s">
        <v>1109</v>
      </c>
      <c r="C181" s="254" t="s">
        <v>1109</v>
      </c>
      <c r="D181" s="253" t="s">
        <v>474</v>
      </c>
      <c r="E181" s="250">
        <v>2</v>
      </c>
      <c r="F181" s="250">
        <v>196000</v>
      </c>
      <c r="G181" s="248"/>
      <c r="H181" s="250"/>
      <c r="I181" s="248">
        <f t="shared" si="5"/>
        <v>392000</v>
      </c>
    </row>
    <row r="182" spans="1:9" s="251" customFormat="1" ht="26.4" x14ac:dyDescent="0.25">
      <c r="A182" s="248">
        <v>178</v>
      </c>
      <c r="B182" s="254" t="s">
        <v>1110</v>
      </c>
      <c r="C182" s="254" t="s">
        <v>1110</v>
      </c>
      <c r="D182" s="253" t="s">
        <v>429</v>
      </c>
      <c r="E182" s="250">
        <v>1</v>
      </c>
      <c r="F182" s="250">
        <v>164000</v>
      </c>
      <c r="G182" s="248"/>
      <c r="H182" s="250"/>
      <c r="I182" s="248">
        <f t="shared" si="5"/>
        <v>164000</v>
      </c>
    </row>
    <row r="183" spans="1:9" s="251" customFormat="1" ht="26.4" x14ac:dyDescent="0.25">
      <c r="A183" s="248">
        <v>179</v>
      </c>
      <c r="B183" s="254" t="s">
        <v>1111</v>
      </c>
      <c r="C183" s="254" t="s">
        <v>1111</v>
      </c>
      <c r="D183" s="253" t="s">
        <v>429</v>
      </c>
      <c r="E183" s="250">
        <v>1</v>
      </c>
      <c r="F183" s="250">
        <v>341000</v>
      </c>
      <c r="G183" s="248"/>
      <c r="H183" s="250"/>
      <c r="I183" s="248">
        <f t="shared" si="5"/>
        <v>341000</v>
      </c>
    </row>
    <row r="184" spans="1:9" s="251" customFormat="1" x14ac:dyDescent="0.25">
      <c r="A184" s="248">
        <v>180</v>
      </c>
      <c r="B184" s="254" t="s">
        <v>602</v>
      </c>
      <c r="C184" s="254" t="s">
        <v>602</v>
      </c>
      <c r="D184" s="253" t="s">
        <v>429</v>
      </c>
      <c r="E184" s="250">
        <v>15</v>
      </c>
      <c r="F184" s="250">
        <v>2640</v>
      </c>
      <c r="G184" s="248"/>
      <c r="H184" s="250"/>
      <c r="I184" s="248">
        <f t="shared" si="5"/>
        <v>39600</v>
      </c>
    </row>
    <row r="185" spans="1:9" s="251" customFormat="1" x14ac:dyDescent="0.25">
      <c r="A185" s="248">
        <v>181</v>
      </c>
      <c r="B185" s="254" t="s">
        <v>603</v>
      </c>
      <c r="C185" s="254" t="s">
        <v>603</v>
      </c>
      <c r="D185" s="253" t="s">
        <v>474</v>
      </c>
      <c r="E185" s="250">
        <v>5</v>
      </c>
      <c r="F185" s="250">
        <v>2500</v>
      </c>
      <c r="G185" s="248"/>
      <c r="H185" s="250"/>
      <c r="I185" s="248">
        <f t="shared" si="5"/>
        <v>12500</v>
      </c>
    </row>
    <row r="186" spans="1:9" s="251" customFormat="1" x14ac:dyDescent="0.25">
      <c r="A186" s="248">
        <v>182</v>
      </c>
      <c r="B186" s="252" t="s">
        <v>604</v>
      </c>
      <c r="C186" s="252" t="s">
        <v>604</v>
      </c>
      <c r="D186" s="253" t="s">
        <v>474</v>
      </c>
      <c r="E186" s="250">
        <v>30</v>
      </c>
      <c r="F186" s="250">
        <v>14000</v>
      </c>
      <c r="G186" s="248"/>
      <c r="H186" s="250"/>
      <c r="I186" s="248">
        <f t="shared" si="5"/>
        <v>420000</v>
      </c>
    </row>
    <row r="187" spans="1:9" s="251" customFormat="1" ht="15.75" customHeight="1" x14ac:dyDescent="0.25">
      <c r="A187" s="248">
        <v>183</v>
      </c>
      <c r="B187" s="252" t="s">
        <v>605</v>
      </c>
      <c r="C187" s="252" t="s">
        <v>605</v>
      </c>
      <c r="D187" s="253" t="s">
        <v>474</v>
      </c>
      <c r="E187" s="250">
        <v>500</v>
      </c>
      <c r="F187" s="250">
        <v>7200</v>
      </c>
      <c r="G187" s="248"/>
      <c r="H187" s="250"/>
      <c r="I187" s="248">
        <f t="shared" si="5"/>
        <v>3600000</v>
      </c>
    </row>
    <row r="188" spans="1:9" s="251" customFormat="1" ht="47.25" customHeight="1" x14ac:dyDescent="0.25">
      <c r="A188" s="248">
        <v>184</v>
      </c>
      <c r="B188" s="254" t="s">
        <v>606</v>
      </c>
      <c r="C188" s="254" t="s">
        <v>607</v>
      </c>
      <c r="D188" s="253" t="s">
        <v>429</v>
      </c>
      <c r="E188" s="250">
        <v>10</v>
      </c>
      <c r="F188" s="250">
        <v>9790</v>
      </c>
      <c r="G188" s="248"/>
      <c r="H188" s="250"/>
      <c r="I188" s="248">
        <f t="shared" si="5"/>
        <v>97900</v>
      </c>
    </row>
    <row r="189" spans="1:9" s="265" customFormat="1" ht="44.25" customHeight="1" x14ac:dyDescent="0.25">
      <c r="A189" s="248">
        <v>185</v>
      </c>
      <c r="B189" s="291" t="s">
        <v>608</v>
      </c>
      <c r="C189" s="254" t="s">
        <v>608</v>
      </c>
      <c r="D189" s="253" t="s">
        <v>587</v>
      </c>
      <c r="E189" s="250">
        <v>2</v>
      </c>
      <c r="F189" s="250"/>
      <c r="G189" s="248"/>
      <c r="H189" s="250"/>
      <c r="I189" s="248">
        <f t="shared" si="5"/>
        <v>0</v>
      </c>
    </row>
    <row r="190" spans="1:9" s="265" customFormat="1" ht="26.4" x14ac:dyDescent="0.25">
      <c r="A190" s="248">
        <v>186</v>
      </c>
      <c r="B190" s="291" t="s">
        <v>609</v>
      </c>
      <c r="C190" s="254" t="s">
        <v>609</v>
      </c>
      <c r="D190" s="253" t="s">
        <v>429</v>
      </c>
      <c r="E190" s="250">
        <v>12</v>
      </c>
      <c r="F190" s="250"/>
      <c r="G190" s="248"/>
      <c r="H190" s="250"/>
      <c r="I190" s="248">
        <f t="shared" si="5"/>
        <v>0</v>
      </c>
    </row>
    <row r="191" spans="1:9" s="265" customFormat="1" ht="26.4" x14ac:dyDescent="0.25">
      <c r="A191" s="248">
        <v>187</v>
      </c>
      <c r="B191" s="254" t="s">
        <v>610</v>
      </c>
      <c r="C191" s="254" t="s">
        <v>610</v>
      </c>
      <c r="D191" s="253" t="s">
        <v>474</v>
      </c>
      <c r="E191" s="250">
        <v>10</v>
      </c>
      <c r="F191" s="250">
        <v>4200</v>
      </c>
      <c r="G191" s="248"/>
      <c r="H191" s="250"/>
      <c r="I191" s="248">
        <f t="shared" si="5"/>
        <v>42000</v>
      </c>
    </row>
    <row r="192" spans="1:9" s="265" customFormat="1" x14ac:dyDescent="0.25">
      <c r="A192" s="248">
        <v>188</v>
      </c>
      <c r="B192" s="254" t="s">
        <v>611</v>
      </c>
      <c r="C192" s="254" t="s">
        <v>612</v>
      </c>
      <c r="D192" s="253" t="s">
        <v>429</v>
      </c>
      <c r="E192" s="250">
        <v>30</v>
      </c>
      <c r="F192" s="250">
        <v>26666</v>
      </c>
      <c r="G192" s="248"/>
      <c r="H192" s="250"/>
      <c r="I192" s="248">
        <f>E192*F192</f>
        <v>799980</v>
      </c>
    </row>
    <row r="193" spans="1:9" s="265" customFormat="1" ht="15.6" hidden="1" x14ac:dyDescent="0.25">
      <c r="A193" s="248"/>
      <c r="B193" s="266"/>
      <c r="C193" s="266"/>
      <c r="D193" s="253"/>
      <c r="E193" s="250"/>
      <c r="F193" s="250"/>
      <c r="G193" s="248"/>
      <c r="H193" s="250"/>
      <c r="I193" s="248">
        <f>SUBTOTAL(9,I12:I192)</f>
        <v>104260860</v>
      </c>
    </row>
    <row r="194" spans="1:9" s="265" customFormat="1" ht="15.6" hidden="1" x14ac:dyDescent="0.25">
      <c r="A194" s="248"/>
      <c r="B194" s="266"/>
      <c r="C194" s="266"/>
      <c r="D194" s="253"/>
      <c r="E194" s="250"/>
      <c r="F194" s="250"/>
      <c r="G194" s="248"/>
      <c r="H194" s="250"/>
      <c r="I194" s="248"/>
    </row>
    <row r="195" spans="1:9" s="265" customFormat="1" ht="15.6" hidden="1" x14ac:dyDescent="0.25">
      <c r="A195" s="248"/>
      <c r="B195" s="266"/>
      <c r="C195" s="266"/>
      <c r="D195" s="253"/>
      <c r="E195" s="250"/>
      <c r="F195" s="250"/>
      <c r="G195" s="248"/>
      <c r="H195" s="250"/>
      <c r="I195" s="248"/>
    </row>
    <row r="196" spans="1:9" s="265" customFormat="1" ht="15.6" hidden="1" x14ac:dyDescent="0.25">
      <c r="A196" s="248"/>
      <c r="B196" s="266"/>
      <c r="C196" s="266"/>
      <c r="D196" s="253"/>
      <c r="E196" s="250"/>
      <c r="F196" s="250"/>
      <c r="G196" s="248"/>
      <c r="H196" s="250"/>
      <c r="I196" s="248"/>
    </row>
    <row r="197" spans="1:9" s="265" customFormat="1" ht="15.6" hidden="1" x14ac:dyDescent="0.25">
      <c r="A197" s="248"/>
      <c r="B197" s="266"/>
      <c r="C197" s="266"/>
      <c r="D197" s="253"/>
      <c r="E197" s="250"/>
      <c r="F197" s="250"/>
      <c r="G197" s="248"/>
      <c r="H197" s="250"/>
      <c r="I197" s="248"/>
    </row>
    <row r="198" spans="1:9" s="265" customFormat="1" ht="15.6" hidden="1" x14ac:dyDescent="0.25">
      <c r="A198" s="248"/>
      <c r="B198" s="266"/>
      <c r="C198" s="266"/>
      <c r="D198" s="253"/>
      <c r="E198" s="250"/>
      <c r="F198" s="250"/>
      <c r="G198" s="248"/>
      <c r="H198" s="250"/>
      <c r="I198" s="248"/>
    </row>
    <row r="199" spans="1:9" s="265" customFormat="1" ht="15.6" hidden="1" x14ac:dyDescent="0.25">
      <c r="A199" s="248"/>
      <c r="B199" s="266"/>
      <c r="C199" s="266"/>
      <c r="D199" s="253"/>
      <c r="E199" s="250"/>
      <c r="F199" s="250"/>
      <c r="G199" s="248"/>
      <c r="H199" s="250"/>
      <c r="I199" s="248"/>
    </row>
    <row r="200" spans="1:9" s="265" customFormat="1" ht="15.6" hidden="1" x14ac:dyDescent="0.25">
      <c r="A200" s="248"/>
      <c r="B200" s="266"/>
      <c r="C200" s="266"/>
      <c r="D200" s="253"/>
      <c r="E200" s="250"/>
      <c r="F200" s="250"/>
      <c r="G200" s="248"/>
      <c r="H200" s="250"/>
      <c r="I200" s="248"/>
    </row>
    <row r="201" spans="1:9" s="265" customFormat="1" ht="15.6" hidden="1" x14ac:dyDescent="0.25">
      <c r="A201" s="248"/>
      <c r="B201" s="266"/>
      <c r="C201" s="266"/>
      <c r="D201" s="253"/>
      <c r="E201" s="250"/>
      <c r="F201" s="250"/>
      <c r="G201" s="248"/>
      <c r="H201" s="250"/>
      <c r="I201" s="248"/>
    </row>
    <row r="202" spans="1:9" s="265" customFormat="1" ht="15.6" hidden="1" x14ac:dyDescent="0.25">
      <c r="A202" s="248"/>
      <c r="B202" s="266"/>
      <c r="C202" s="266"/>
      <c r="D202" s="253"/>
      <c r="E202" s="250"/>
      <c r="F202" s="250"/>
      <c r="G202" s="248"/>
      <c r="H202" s="250"/>
      <c r="I202" s="248"/>
    </row>
    <row r="203" spans="1:9" s="265" customFormat="1" ht="15.6" x14ac:dyDescent="0.25">
      <c r="A203" s="248"/>
      <c r="B203" s="266"/>
      <c r="C203" s="266"/>
      <c r="D203" s="253"/>
      <c r="E203" s="250"/>
      <c r="F203" s="250"/>
      <c r="G203" s="248"/>
      <c r="H203" s="250"/>
      <c r="I203" s="293">
        <f>SUBTOTAL(9,I12:I193)</f>
        <v>104260860</v>
      </c>
    </row>
    <row r="204" spans="1:9" s="265" customFormat="1" ht="15.6" x14ac:dyDescent="0.25">
      <c r="A204" s="248"/>
      <c r="B204" s="266"/>
      <c r="C204" s="267" t="s">
        <v>1112</v>
      </c>
      <c r="D204" s="253"/>
      <c r="E204" s="250">
        <v>0</v>
      </c>
      <c r="F204" s="250"/>
      <c r="G204" s="248"/>
      <c r="H204" s="250"/>
      <c r="I204" s="248"/>
    </row>
    <row r="205" spans="1:9" s="251" customFormat="1" ht="26.4" x14ac:dyDescent="0.25">
      <c r="A205" s="248">
        <v>1</v>
      </c>
      <c r="B205" s="254" t="s">
        <v>1113</v>
      </c>
      <c r="C205" s="254" t="s">
        <v>1114</v>
      </c>
      <c r="D205" s="253" t="s">
        <v>429</v>
      </c>
      <c r="E205" s="250">
        <v>0</v>
      </c>
      <c r="F205" s="250"/>
      <c r="G205" s="248">
        <v>2196.71</v>
      </c>
      <c r="H205" s="250">
        <v>388</v>
      </c>
      <c r="I205" s="248">
        <f t="shared" ref="I205:I218" si="6">E205*F205</f>
        <v>0</v>
      </c>
    </row>
    <row r="206" spans="1:9" s="251" customFormat="1" ht="26.4" x14ac:dyDescent="0.25">
      <c r="A206" s="248">
        <v>2</v>
      </c>
      <c r="B206" s="254" t="s">
        <v>1115</v>
      </c>
      <c r="C206" s="254" t="s">
        <v>1116</v>
      </c>
      <c r="D206" s="253" t="s">
        <v>429</v>
      </c>
      <c r="E206" s="250">
        <v>0</v>
      </c>
      <c r="F206" s="250"/>
      <c r="G206" s="248">
        <v>2196.71</v>
      </c>
      <c r="H206" s="250">
        <v>406</v>
      </c>
      <c r="I206" s="248">
        <f t="shared" si="6"/>
        <v>0</v>
      </c>
    </row>
    <row r="207" spans="1:9" s="251" customFormat="1" ht="26.4" x14ac:dyDescent="0.25">
      <c r="A207" s="248">
        <v>3</v>
      </c>
      <c r="B207" s="254" t="s">
        <v>473</v>
      </c>
      <c r="C207" s="254" t="s">
        <v>473</v>
      </c>
      <c r="D207" s="253" t="s">
        <v>474</v>
      </c>
      <c r="E207" s="250">
        <v>10</v>
      </c>
      <c r="F207" s="250">
        <v>36000</v>
      </c>
      <c r="G207" s="248"/>
      <c r="H207" s="250"/>
      <c r="I207" s="248">
        <f t="shared" si="6"/>
        <v>360000</v>
      </c>
    </row>
    <row r="208" spans="1:9" s="251" customFormat="1" ht="26.4" x14ac:dyDescent="0.25">
      <c r="A208" s="248">
        <v>4</v>
      </c>
      <c r="B208" s="254" t="s">
        <v>475</v>
      </c>
      <c r="C208" s="254" t="s">
        <v>475</v>
      </c>
      <c r="D208" s="253" t="s">
        <v>474</v>
      </c>
      <c r="E208" s="250">
        <v>40</v>
      </c>
      <c r="F208" s="250">
        <v>32000</v>
      </c>
      <c r="G208" s="248"/>
      <c r="H208" s="250"/>
      <c r="I208" s="248">
        <f t="shared" si="6"/>
        <v>1280000</v>
      </c>
    </row>
    <row r="209" spans="1:9" s="251" customFormat="1" ht="26.4" x14ac:dyDescent="0.25">
      <c r="A209" s="248">
        <v>5</v>
      </c>
      <c r="B209" s="254" t="s">
        <v>476</v>
      </c>
      <c r="C209" s="254" t="s">
        <v>476</v>
      </c>
      <c r="D209" s="253" t="s">
        <v>474</v>
      </c>
      <c r="E209" s="250">
        <v>20</v>
      </c>
      <c r="F209" s="250"/>
      <c r="G209" s="248"/>
      <c r="H209" s="250"/>
      <c r="I209" s="248">
        <f t="shared" si="6"/>
        <v>0</v>
      </c>
    </row>
    <row r="210" spans="1:9" s="251" customFormat="1" x14ac:dyDescent="0.25">
      <c r="A210" s="248">
        <v>6</v>
      </c>
      <c r="B210" s="254" t="s">
        <v>477</v>
      </c>
      <c r="C210" s="254" t="s">
        <v>477</v>
      </c>
      <c r="D210" s="253" t="s">
        <v>478</v>
      </c>
      <c r="E210" s="250">
        <v>150</v>
      </c>
      <c r="F210" s="250">
        <v>9000</v>
      </c>
      <c r="G210" s="248"/>
      <c r="H210" s="250"/>
      <c r="I210" s="248">
        <f t="shared" si="6"/>
        <v>1350000</v>
      </c>
    </row>
    <row r="211" spans="1:9" s="265" customFormat="1" x14ac:dyDescent="0.25">
      <c r="A211" s="248">
        <v>7</v>
      </c>
      <c r="B211" s="254" t="s">
        <v>613</v>
      </c>
      <c r="C211" s="254" t="s">
        <v>613</v>
      </c>
      <c r="D211" s="253" t="s">
        <v>429</v>
      </c>
      <c r="E211" s="250">
        <v>40</v>
      </c>
      <c r="F211" s="250">
        <v>6700</v>
      </c>
      <c r="G211" s="248"/>
      <c r="H211" s="250"/>
      <c r="I211" s="248">
        <f t="shared" si="6"/>
        <v>268000</v>
      </c>
    </row>
    <row r="212" spans="1:9" s="265" customFormat="1" x14ac:dyDescent="0.25">
      <c r="A212" s="248">
        <v>8</v>
      </c>
      <c r="B212" s="254" t="s">
        <v>614</v>
      </c>
      <c r="C212" s="254" t="s">
        <v>614</v>
      </c>
      <c r="D212" s="253" t="s">
        <v>429</v>
      </c>
      <c r="E212" s="250">
        <v>360</v>
      </c>
      <c r="F212" s="250">
        <v>7100</v>
      </c>
      <c r="G212" s="248"/>
      <c r="H212" s="250"/>
      <c r="I212" s="248">
        <f t="shared" si="6"/>
        <v>2556000</v>
      </c>
    </row>
    <row r="213" spans="1:9" s="265" customFormat="1" ht="26.4" x14ac:dyDescent="0.25">
      <c r="A213" s="248">
        <v>9</v>
      </c>
      <c r="B213" s="254" t="s">
        <v>615</v>
      </c>
      <c r="C213" s="254" t="s">
        <v>615</v>
      </c>
      <c r="D213" s="253" t="s">
        <v>429</v>
      </c>
      <c r="E213" s="250">
        <v>400</v>
      </c>
      <c r="F213" s="250">
        <v>2200</v>
      </c>
      <c r="G213" s="248"/>
      <c r="H213" s="250"/>
      <c r="I213" s="248">
        <f t="shared" si="6"/>
        <v>880000</v>
      </c>
    </row>
    <row r="214" spans="1:9" s="265" customFormat="1" x14ac:dyDescent="0.25">
      <c r="A214" s="248">
        <v>10</v>
      </c>
      <c r="B214" s="254" t="s">
        <v>616</v>
      </c>
      <c r="C214" s="254" t="s">
        <v>616</v>
      </c>
      <c r="D214" s="253" t="s">
        <v>429</v>
      </c>
      <c r="E214" s="250">
        <v>400</v>
      </c>
      <c r="F214" s="250">
        <v>240</v>
      </c>
      <c r="G214" s="248"/>
      <c r="H214" s="250"/>
      <c r="I214" s="248">
        <f t="shared" si="6"/>
        <v>96000</v>
      </c>
    </row>
    <row r="215" spans="1:9" s="265" customFormat="1" x14ac:dyDescent="0.25">
      <c r="A215" s="248">
        <v>11</v>
      </c>
      <c r="B215" s="254" t="s">
        <v>617</v>
      </c>
      <c r="C215" s="254" t="s">
        <v>617</v>
      </c>
      <c r="D215" s="253" t="s">
        <v>429</v>
      </c>
      <c r="E215" s="250">
        <v>400</v>
      </c>
      <c r="F215" s="250">
        <v>240</v>
      </c>
      <c r="G215" s="248"/>
      <c r="H215" s="250"/>
      <c r="I215" s="248">
        <f t="shared" si="6"/>
        <v>96000</v>
      </c>
    </row>
    <row r="216" spans="1:9" s="265" customFormat="1" ht="26.4" x14ac:dyDescent="0.25">
      <c r="A216" s="248">
        <v>12</v>
      </c>
      <c r="B216" s="254" t="s">
        <v>618</v>
      </c>
      <c r="C216" s="254" t="s">
        <v>618</v>
      </c>
      <c r="D216" s="253" t="s">
        <v>429</v>
      </c>
      <c r="E216" s="250">
        <v>4</v>
      </c>
      <c r="F216" s="250">
        <v>50600</v>
      </c>
      <c r="G216" s="248"/>
      <c r="H216" s="250"/>
      <c r="I216" s="248">
        <f t="shared" si="6"/>
        <v>202400</v>
      </c>
    </row>
    <row r="217" spans="1:9" s="265" customFormat="1" x14ac:dyDescent="0.25">
      <c r="A217" s="248">
        <v>13</v>
      </c>
      <c r="B217" s="254" t="s">
        <v>619</v>
      </c>
      <c r="C217" s="254" t="s">
        <v>619</v>
      </c>
      <c r="D217" s="253" t="s">
        <v>478</v>
      </c>
      <c r="E217" s="250">
        <v>8</v>
      </c>
      <c r="F217" s="250">
        <v>11500</v>
      </c>
      <c r="G217" s="248"/>
      <c r="H217" s="250"/>
      <c r="I217" s="248">
        <f t="shared" si="6"/>
        <v>92000</v>
      </c>
    </row>
    <row r="218" spans="1:9" s="265" customFormat="1" ht="26.4" x14ac:dyDescent="0.25">
      <c r="A218" s="248">
        <v>14</v>
      </c>
      <c r="B218" s="254" t="s">
        <v>620</v>
      </c>
      <c r="C218" s="254" t="s">
        <v>620</v>
      </c>
      <c r="D218" s="253" t="s">
        <v>474</v>
      </c>
      <c r="E218" s="250">
        <v>50</v>
      </c>
      <c r="F218" s="250">
        <v>6500</v>
      </c>
      <c r="G218" s="248"/>
      <c r="H218" s="246"/>
      <c r="I218" s="248">
        <f t="shared" si="6"/>
        <v>325000</v>
      </c>
    </row>
    <row r="219" spans="1:9" s="233" customFormat="1" x14ac:dyDescent="0.25">
      <c r="A219" s="268"/>
      <c r="B219" s="269"/>
      <c r="C219" s="269"/>
      <c r="D219" s="270"/>
      <c r="E219" s="271"/>
      <c r="F219" s="271"/>
      <c r="G219" s="272"/>
      <c r="H219" s="273"/>
      <c r="I219" s="292">
        <f>SUBTOTAL(9,I205:I218)</f>
        <v>7505400</v>
      </c>
    </row>
    <row r="220" spans="1:9" s="233" customFormat="1" x14ac:dyDescent="0.25">
      <c r="A220" s="268"/>
      <c r="B220" s="275"/>
      <c r="C220" s="275"/>
      <c r="D220" s="270"/>
      <c r="E220" s="273"/>
      <c r="F220" s="273"/>
      <c r="G220" s="272"/>
      <c r="H220" s="273"/>
      <c r="I220" s="274"/>
    </row>
    <row r="221" spans="1:9" s="233" customFormat="1" x14ac:dyDescent="0.25">
      <c r="A221" s="268"/>
      <c r="B221" s="275"/>
      <c r="C221" s="275"/>
      <c r="D221" s="270"/>
      <c r="E221" s="271"/>
      <c r="F221" s="271"/>
      <c r="G221" s="272"/>
      <c r="H221" s="271"/>
      <c r="I221" s="272"/>
    </row>
    <row r="222" spans="1:9" s="233" customFormat="1" ht="13.8" x14ac:dyDescent="0.25">
      <c r="A222" s="268"/>
      <c r="B222" s="275"/>
      <c r="C222" s="276"/>
      <c r="D222" s="277"/>
      <c r="E222" s="278"/>
      <c r="F222" s="278"/>
      <c r="G222" s="272"/>
      <c r="H222" s="271"/>
      <c r="I222" s="272"/>
    </row>
    <row r="223" spans="1:9" s="233" customFormat="1" ht="13.8" x14ac:dyDescent="0.25">
      <c r="A223" s="268"/>
      <c r="B223" s="279" t="s">
        <v>1117</v>
      </c>
      <c r="C223" s="280"/>
      <c r="D223" s="281"/>
      <c r="E223" s="282" t="s">
        <v>1118</v>
      </c>
      <c r="F223" s="282"/>
      <c r="G223" s="248"/>
      <c r="H223" s="271"/>
      <c r="I223" s="272"/>
    </row>
    <row r="224" spans="1:9" s="233" customFormat="1" ht="13.8" x14ac:dyDescent="0.25">
      <c r="A224" s="268"/>
      <c r="B224" s="280"/>
      <c r="C224" s="280"/>
      <c r="D224" s="281"/>
      <c r="E224" s="282"/>
      <c r="F224" s="282"/>
      <c r="G224" s="248"/>
      <c r="H224" s="271"/>
      <c r="I224" s="272"/>
    </row>
    <row r="225" spans="1:10" s="233" customFormat="1" ht="13.8" x14ac:dyDescent="0.25">
      <c r="A225" s="268"/>
      <c r="B225" s="283" t="s">
        <v>1119</v>
      </c>
      <c r="C225" s="280"/>
      <c r="D225" s="281"/>
      <c r="E225" s="282" t="s">
        <v>1120</v>
      </c>
      <c r="F225" s="282"/>
      <c r="G225" s="248"/>
      <c r="H225" s="271"/>
      <c r="I225" s="272"/>
    </row>
    <row r="226" spans="1:10" s="233" customFormat="1" ht="13.8" x14ac:dyDescent="0.25">
      <c r="A226" s="268"/>
      <c r="B226" s="283"/>
      <c r="C226" s="280"/>
      <c r="D226" s="281"/>
      <c r="E226" s="282"/>
      <c r="F226" s="282"/>
      <c r="G226" s="248"/>
      <c r="H226" s="271"/>
      <c r="I226" s="272"/>
    </row>
    <row r="227" spans="1:10" s="233" customFormat="1" ht="13.8" x14ac:dyDescent="0.25">
      <c r="A227" s="268"/>
      <c r="B227" s="283" t="s">
        <v>1119</v>
      </c>
      <c r="C227" s="280"/>
      <c r="D227" s="281"/>
      <c r="E227" s="282" t="s">
        <v>1121</v>
      </c>
      <c r="F227" s="282"/>
      <c r="G227" s="248"/>
      <c r="H227" s="271"/>
      <c r="I227" s="272"/>
    </row>
    <row r="228" spans="1:10" s="233" customFormat="1" ht="13.8" x14ac:dyDescent="0.25">
      <c r="A228" s="268"/>
      <c r="B228" s="283"/>
      <c r="C228" s="280"/>
      <c r="D228" s="281"/>
      <c r="E228" s="282"/>
      <c r="F228" s="282"/>
      <c r="G228" s="248"/>
      <c r="H228" s="271"/>
      <c r="I228" s="272"/>
    </row>
    <row r="229" spans="1:10" s="233" customFormat="1" ht="13.8" x14ac:dyDescent="0.25">
      <c r="A229" s="284"/>
      <c r="B229" s="283" t="s">
        <v>1122</v>
      </c>
      <c r="C229" s="280"/>
      <c r="D229" s="281"/>
      <c r="E229" s="282" t="s">
        <v>1123</v>
      </c>
      <c r="F229" s="282"/>
      <c r="G229" s="248"/>
      <c r="H229" s="285"/>
      <c r="I229" s="286"/>
    </row>
    <row r="230" spans="1:10" s="233" customFormat="1" ht="13.8" x14ac:dyDescent="0.25">
      <c r="A230" s="284"/>
      <c r="B230" s="280"/>
      <c r="C230" s="280"/>
      <c r="D230" s="281"/>
      <c r="E230" s="282"/>
      <c r="F230" s="282"/>
      <c r="G230" s="253"/>
      <c r="H230" s="285"/>
      <c r="I230" s="286"/>
    </row>
    <row r="231" spans="1:10" s="233" customFormat="1" ht="13.8" x14ac:dyDescent="0.25">
      <c r="A231" s="284"/>
      <c r="B231" s="283" t="s">
        <v>1124</v>
      </c>
      <c r="C231" s="280"/>
      <c r="D231" s="281"/>
      <c r="E231" s="282" t="s">
        <v>1125</v>
      </c>
      <c r="F231" s="282"/>
      <c r="G231" s="253"/>
      <c r="H231" s="285"/>
      <c r="I231" s="286"/>
    </row>
    <row r="232" spans="1:10" s="233" customFormat="1" ht="13.8" x14ac:dyDescent="0.25">
      <c r="A232" s="284"/>
      <c r="B232" s="283"/>
      <c r="C232" s="280"/>
      <c r="D232" s="281"/>
      <c r="E232" s="282"/>
      <c r="F232" s="282"/>
      <c r="G232" s="253"/>
      <c r="H232" s="285"/>
      <c r="I232" s="286"/>
    </row>
    <row r="233" spans="1:10" s="233" customFormat="1" ht="13.8" x14ac:dyDescent="0.25">
      <c r="A233" s="284"/>
      <c r="B233" s="283" t="s">
        <v>1126</v>
      </c>
      <c r="C233" s="280"/>
      <c r="D233" s="281"/>
      <c r="E233" s="282"/>
      <c r="F233" s="282"/>
      <c r="G233" s="253"/>
      <c r="H233" s="285"/>
      <c r="I233" s="286"/>
    </row>
    <row r="234" spans="1:10" s="233" customFormat="1" ht="13.8" x14ac:dyDescent="0.25">
      <c r="A234" s="284"/>
      <c r="B234" s="283"/>
      <c r="C234" s="280"/>
      <c r="D234" s="281"/>
      <c r="E234" s="282"/>
      <c r="F234" s="282"/>
      <c r="G234" s="253"/>
      <c r="H234" s="285"/>
      <c r="I234" s="286"/>
    </row>
    <row r="235" spans="1:10" s="285" customFormat="1" ht="13.8" x14ac:dyDescent="0.25">
      <c r="A235" s="284"/>
      <c r="B235" s="283" t="s">
        <v>1127</v>
      </c>
      <c r="C235" s="280"/>
      <c r="D235" s="281"/>
      <c r="E235" s="282" t="s">
        <v>1128</v>
      </c>
      <c r="F235" s="282"/>
      <c r="G235" s="253"/>
      <c r="I235" s="286"/>
      <c r="J235" s="233"/>
    </row>
    <row r="236" spans="1:10" s="285" customFormat="1" ht="13.8" x14ac:dyDescent="0.25">
      <c r="A236" s="284"/>
      <c r="B236" s="283"/>
      <c r="C236" s="280"/>
      <c r="D236" s="281"/>
      <c r="E236" s="282"/>
      <c r="F236" s="282"/>
      <c r="G236" s="253"/>
      <c r="I236" s="286"/>
      <c r="J236" s="233"/>
    </row>
    <row r="237" spans="1:10" s="285" customFormat="1" ht="13.8" x14ac:dyDescent="0.25">
      <c r="A237" s="284"/>
      <c r="B237" s="283" t="s">
        <v>1129</v>
      </c>
      <c r="C237" s="280"/>
      <c r="D237" s="281"/>
      <c r="E237" s="282" t="s">
        <v>1130</v>
      </c>
      <c r="F237" s="282"/>
      <c r="G237" s="253"/>
      <c r="I237" s="286"/>
      <c r="J237" s="233"/>
    </row>
    <row r="238" spans="1:10" s="285" customFormat="1" ht="13.8" x14ac:dyDescent="0.25">
      <c r="A238" s="284"/>
      <c r="B238" s="283"/>
      <c r="C238" s="280"/>
      <c r="D238" s="281"/>
      <c r="E238" s="282"/>
      <c r="F238" s="282"/>
      <c r="G238" s="253"/>
      <c r="I238" s="286"/>
      <c r="J238" s="233"/>
    </row>
    <row r="239" spans="1:10" s="285" customFormat="1" ht="13.8" x14ac:dyDescent="0.25">
      <c r="A239" s="284"/>
      <c r="B239" s="283" t="s">
        <v>1131</v>
      </c>
      <c r="C239" s="280"/>
      <c r="D239" s="281"/>
      <c r="E239" s="282" t="s">
        <v>1132</v>
      </c>
      <c r="F239" s="282"/>
      <c r="G239" s="253"/>
      <c r="I239" s="286"/>
      <c r="J239" s="233"/>
    </row>
    <row r="240" spans="1:10" s="285" customFormat="1" ht="13.8" x14ac:dyDescent="0.25">
      <c r="A240" s="284"/>
      <c r="B240" s="283"/>
      <c r="C240" s="280"/>
      <c r="D240" s="281"/>
      <c r="E240" s="282"/>
      <c r="F240" s="282"/>
      <c r="G240" s="253"/>
      <c r="I240" s="286"/>
      <c r="J240" s="233"/>
    </row>
    <row r="241" spans="1:10" s="285" customFormat="1" ht="13.8" x14ac:dyDescent="0.25">
      <c r="A241" s="284"/>
      <c r="B241" s="283" t="s">
        <v>1133</v>
      </c>
      <c r="C241" s="280"/>
      <c r="D241" s="281"/>
      <c r="E241" s="282"/>
      <c r="F241" s="282"/>
      <c r="G241" s="253"/>
      <c r="I241" s="286"/>
      <c r="J241" s="233"/>
    </row>
    <row r="242" spans="1:10" s="285" customFormat="1" ht="13.8" x14ac:dyDescent="0.25">
      <c r="A242" s="284"/>
      <c r="B242" s="283"/>
      <c r="C242" s="280"/>
      <c r="D242" s="281"/>
      <c r="E242" s="282"/>
      <c r="F242" s="282"/>
      <c r="G242" s="253"/>
      <c r="I242" s="286"/>
      <c r="J242" s="233"/>
    </row>
    <row r="243" spans="1:10" s="285" customFormat="1" ht="13.8" x14ac:dyDescent="0.25">
      <c r="A243" s="284"/>
      <c r="B243" s="283" t="s">
        <v>1134</v>
      </c>
      <c r="C243" s="280"/>
      <c r="D243" s="281"/>
      <c r="E243" s="282" t="s">
        <v>1135</v>
      </c>
      <c r="F243" s="282"/>
      <c r="G243" s="253"/>
      <c r="I243" s="286"/>
      <c r="J243" s="233"/>
    </row>
    <row r="244" spans="1:10" s="285" customFormat="1" ht="13.8" x14ac:dyDescent="0.25">
      <c r="A244" s="284"/>
      <c r="B244" s="283"/>
      <c r="C244" s="280"/>
      <c r="D244" s="281"/>
      <c r="E244" s="282"/>
      <c r="F244" s="282"/>
      <c r="G244" s="253"/>
      <c r="I244" s="286"/>
      <c r="J244" s="233"/>
    </row>
    <row r="245" spans="1:10" s="285" customFormat="1" ht="13.8" x14ac:dyDescent="0.25">
      <c r="A245" s="284"/>
      <c r="B245" s="283" t="s">
        <v>1136</v>
      </c>
      <c r="C245" s="280"/>
      <c r="D245" s="281"/>
      <c r="E245" s="282" t="s">
        <v>1137</v>
      </c>
      <c r="F245" s="282"/>
      <c r="G245" s="253"/>
      <c r="I245" s="286"/>
      <c r="J245" s="233"/>
    </row>
    <row r="246" spans="1:10" s="285" customFormat="1" ht="13.8" x14ac:dyDescent="0.25">
      <c r="A246" s="284"/>
      <c r="B246" s="283"/>
      <c r="C246" s="280"/>
      <c r="D246" s="281"/>
      <c r="E246" s="282"/>
      <c r="F246" s="282"/>
      <c r="G246" s="253"/>
      <c r="I246" s="286"/>
      <c r="J246" s="233"/>
    </row>
    <row r="247" spans="1:10" s="285" customFormat="1" ht="13.8" x14ac:dyDescent="0.25">
      <c r="A247" s="284"/>
      <c r="B247" s="283" t="s">
        <v>1138</v>
      </c>
      <c r="C247" s="280"/>
      <c r="D247" s="281"/>
      <c r="E247" s="282" t="s">
        <v>1139</v>
      </c>
      <c r="F247" s="282"/>
      <c r="G247" s="253"/>
      <c r="I247" s="286"/>
      <c r="J247" s="233"/>
    </row>
    <row r="248" spans="1:10" s="285" customFormat="1" ht="13.8" x14ac:dyDescent="0.25">
      <c r="A248" s="284"/>
      <c r="B248" s="283"/>
      <c r="C248" s="280"/>
      <c r="D248" s="281"/>
      <c r="E248" s="282"/>
      <c r="F248" s="282"/>
      <c r="G248" s="253"/>
      <c r="I248" s="286"/>
      <c r="J248" s="233"/>
    </row>
    <row r="249" spans="1:10" s="285" customFormat="1" ht="13.8" x14ac:dyDescent="0.25">
      <c r="A249" s="284"/>
      <c r="B249" s="283" t="s">
        <v>1140</v>
      </c>
      <c r="C249" s="280"/>
      <c r="D249" s="281"/>
      <c r="E249" s="282" t="s">
        <v>1141</v>
      </c>
      <c r="F249" s="282"/>
      <c r="G249" s="253"/>
      <c r="I249" s="286"/>
      <c r="J249" s="233"/>
    </row>
    <row r="250" spans="1:10" s="285" customFormat="1" ht="13.8" x14ac:dyDescent="0.25">
      <c r="A250" s="284"/>
      <c r="B250" s="283"/>
      <c r="C250" s="280"/>
      <c r="D250" s="281"/>
      <c r="E250" s="282"/>
      <c r="F250" s="282"/>
      <c r="G250" s="253"/>
      <c r="I250" s="286"/>
      <c r="J250" s="233"/>
    </row>
    <row r="251" spans="1:10" s="285" customFormat="1" ht="13.8" x14ac:dyDescent="0.25">
      <c r="A251" s="284"/>
      <c r="B251" s="283" t="s">
        <v>1142</v>
      </c>
      <c r="C251" s="280"/>
      <c r="D251" s="281"/>
      <c r="E251" s="282" t="s">
        <v>1143</v>
      </c>
      <c r="F251" s="282"/>
      <c r="G251" s="253"/>
      <c r="I251" s="286"/>
      <c r="J251" s="233"/>
    </row>
    <row r="252" spans="1:10" s="285" customFormat="1" ht="13.8" x14ac:dyDescent="0.25">
      <c r="A252" s="284"/>
      <c r="B252" s="280"/>
      <c r="C252" s="280"/>
      <c r="D252" s="281"/>
      <c r="E252" s="282"/>
      <c r="F252" s="282"/>
      <c r="G252" s="253"/>
      <c r="I252" s="286"/>
      <c r="J252" s="233"/>
    </row>
    <row r="253" spans="1:10" s="285" customFormat="1" ht="13.8" x14ac:dyDescent="0.25">
      <c r="A253" s="284"/>
      <c r="B253" s="279" t="s">
        <v>1144</v>
      </c>
      <c r="C253" s="287"/>
      <c r="D253" s="288"/>
      <c r="E253" s="282" t="s">
        <v>1145</v>
      </c>
      <c r="F253" s="282"/>
      <c r="G253" s="253"/>
      <c r="I253" s="286"/>
      <c r="J253" s="233"/>
    </row>
  </sheetData>
  <autoFilter ref="A11:I218">
    <filterColumn colId="4">
      <customFilters>
        <customFilter operator="notEqual" val=" "/>
      </customFilters>
    </filterColumn>
  </autoFilter>
  <mergeCells count="2">
    <mergeCell ref="A7:I7"/>
    <mergeCell ref="A8:I8"/>
  </mergeCells>
  <pageMargins left="0.7" right="0.7" top="0.75" bottom="0.75" header="0.3" footer="0.3"/>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46"/>
  <sheetViews>
    <sheetView view="pageBreakPreview" topLeftCell="A133" zoomScale="70" zoomScaleNormal="100" zoomScaleSheetLayoutView="70" workbookViewId="0">
      <pane xSplit="1" topLeftCell="B1" activePane="topRight" state="frozen"/>
      <selection activeCell="A52" sqref="A52"/>
      <selection pane="topRight" activeCell="O148" sqref="O148"/>
    </sheetView>
  </sheetViews>
  <sheetFormatPr defaultRowHeight="13.2" x14ac:dyDescent="0.25"/>
  <cols>
    <col min="1" max="1" width="5.77734375" style="403" customWidth="1"/>
    <col min="2" max="2" width="44.88671875" style="404" customWidth="1"/>
    <col min="3" max="3" width="68.88671875" style="404" customWidth="1"/>
    <col min="4" max="4" width="11.77734375" style="286" customWidth="1"/>
    <col min="5" max="5" width="11.21875" style="341" customWidth="1"/>
    <col min="6" max="6" width="12.44140625" style="285" customWidth="1"/>
    <col min="7" max="7" width="10.77734375" style="286" hidden="1" customWidth="1"/>
    <col min="8" max="8" width="10.77734375" style="285" hidden="1" customWidth="1"/>
    <col min="9" max="9" width="16.44140625" style="333" customWidth="1"/>
    <col min="10" max="10" width="8.44140625" style="357" customWidth="1"/>
    <col min="11" max="11" width="11.33203125" style="357" customWidth="1"/>
    <col min="12" max="12" width="11.6640625" style="357" customWidth="1"/>
    <col min="13" max="13" width="11.33203125" style="357" customWidth="1"/>
    <col min="14" max="14" width="12.21875" style="357" customWidth="1"/>
    <col min="15" max="15" width="9.44140625" style="357" customWidth="1"/>
    <col min="16" max="16" width="10.88671875" style="357" customWidth="1"/>
    <col min="17" max="17" width="10.44140625" style="357" customWidth="1"/>
    <col min="18" max="18" width="9.5546875" style="357" customWidth="1"/>
    <col min="19" max="19" width="9.77734375" style="357" customWidth="1"/>
    <col min="20" max="20" width="11.44140625" style="357" customWidth="1"/>
    <col min="21" max="21" width="11.5546875" style="357" customWidth="1"/>
    <col min="22" max="22" width="10.109375" style="357" customWidth="1"/>
    <col min="23" max="23" width="11.44140625" style="357" customWidth="1"/>
    <col min="24" max="25" width="10.6640625" style="357" customWidth="1"/>
    <col min="26" max="26" width="8.33203125" style="357" customWidth="1"/>
    <col min="27" max="27" width="11.88671875" style="357" customWidth="1"/>
    <col min="28" max="28" width="9.44140625" style="357" customWidth="1"/>
    <col min="29" max="29" width="8.109375" style="357" customWidth="1"/>
    <col min="30" max="30" width="12.109375" style="357" customWidth="1"/>
    <col min="31" max="31" width="10.77734375" style="357" customWidth="1"/>
    <col min="32" max="32" width="10.6640625" style="357" customWidth="1"/>
    <col min="33" max="33" width="12" style="357" customWidth="1"/>
    <col min="34" max="34" width="11.5546875" style="357" customWidth="1"/>
    <col min="35" max="35" width="12.21875" style="357" customWidth="1"/>
    <col min="36" max="36" width="11.44140625" style="357" customWidth="1"/>
    <col min="37" max="37" width="12.109375" style="357" customWidth="1"/>
    <col min="38" max="38" width="11.44140625" style="357" customWidth="1"/>
    <col min="39" max="39" width="11.77734375" style="357" customWidth="1"/>
    <col min="40" max="40" width="9.88671875" style="357" customWidth="1"/>
    <col min="41" max="41" width="10.88671875" style="357" customWidth="1"/>
    <col min="42" max="42" width="9.77734375" style="357" customWidth="1"/>
    <col min="43" max="43" width="9.88671875" style="357" customWidth="1"/>
    <col min="44" max="44" width="10.44140625" style="357" customWidth="1"/>
    <col min="45" max="46" width="11.88671875" style="357" customWidth="1"/>
    <col min="47" max="47" width="13" style="357" customWidth="1"/>
    <col min="48" max="48" width="11.109375" style="357" customWidth="1"/>
    <col min="49" max="49" width="10.77734375" style="357" customWidth="1"/>
    <col min="50" max="50" width="13.109375" style="357" customWidth="1"/>
    <col min="51" max="51" width="11" style="357" customWidth="1"/>
    <col min="52" max="52" width="11.44140625" style="357" customWidth="1"/>
    <col min="53" max="53" width="12.6640625" style="251" customWidth="1"/>
    <col min="54" max="54" width="16.6640625" style="251" customWidth="1"/>
    <col min="55" max="243" width="9.21875" style="251"/>
    <col min="244" max="244" width="5.77734375" style="251" customWidth="1"/>
    <col min="245" max="245" width="36" style="251" customWidth="1"/>
    <col min="246" max="246" width="36.21875" style="251" customWidth="1"/>
    <col min="247" max="247" width="11.77734375" style="251" customWidth="1"/>
    <col min="248" max="249" width="11.21875" style="251" customWidth="1"/>
    <col min="250" max="251" width="10.77734375" style="251" customWidth="1"/>
    <col min="252" max="252" width="12.21875" style="251" customWidth="1"/>
    <col min="253" max="499" width="9.21875" style="251"/>
    <col min="500" max="500" width="5.77734375" style="251" customWidth="1"/>
    <col min="501" max="501" width="36" style="251" customWidth="1"/>
    <col min="502" max="502" width="36.21875" style="251" customWidth="1"/>
    <col min="503" max="503" width="11.77734375" style="251" customWidth="1"/>
    <col min="504" max="505" width="11.21875" style="251" customWidth="1"/>
    <col min="506" max="507" width="10.77734375" style="251" customWidth="1"/>
    <col min="508" max="508" width="12.21875" style="251" customWidth="1"/>
    <col min="509" max="755" width="9.21875" style="251"/>
    <col min="756" max="756" width="5.77734375" style="251" customWidth="1"/>
    <col min="757" max="757" width="36" style="251" customWidth="1"/>
    <col min="758" max="758" width="36.21875" style="251" customWidth="1"/>
    <col min="759" max="759" width="11.77734375" style="251" customWidth="1"/>
    <col min="760" max="761" width="11.21875" style="251" customWidth="1"/>
    <col min="762" max="763" width="10.77734375" style="251" customWidth="1"/>
    <col min="764" max="764" width="12.21875" style="251" customWidth="1"/>
    <col min="765" max="1011" width="9.21875" style="251"/>
    <col min="1012" max="1012" width="5.77734375" style="251" customWidth="1"/>
    <col min="1013" max="1013" width="36" style="251" customWidth="1"/>
    <col min="1014" max="1014" width="36.21875" style="251" customWidth="1"/>
    <col min="1015" max="1015" width="11.77734375" style="251" customWidth="1"/>
    <col min="1016" max="1017" width="11.21875" style="251" customWidth="1"/>
    <col min="1018" max="1019" width="10.77734375" style="251" customWidth="1"/>
    <col min="1020" max="1020" width="12.21875" style="251" customWidth="1"/>
    <col min="1021" max="1267" width="9.21875" style="251"/>
    <col min="1268" max="1268" width="5.77734375" style="251" customWidth="1"/>
    <col min="1269" max="1269" width="36" style="251" customWidth="1"/>
    <col min="1270" max="1270" width="36.21875" style="251" customWidth="1"/>
    <col min="1271" max="1271" width="11.77734375" style="251" customWidth="1"/>
    <col min="1272" max="1273" width="11.21875" style="251" customWidth="1"/>
    <col min="1274" max="1275" width="10.77734375" style="251" customWidth="1"/>
    <col min="1276" max="1276" width="12.21875" style="251" customWidth="1"/>
    <col min="1277" max="1523" width="9.21875" style="251"/>
    <col min="1524" max="1524" width="5.77734375" style="251" customWidth="1"/>
    <col min="1525" max="1525" width="36" style="251" customWidth="1"/>
    <col min="1526" max="1526" width="36.21875" style="251" customWidth="1"/>
    <col min="1527" max="1527" width="11.77734375" style="251" customWidth="1"/>
    <col min="1528" max="1529" width="11.21875" style="251" customWidth="1"/>
    <col min="1530" max="1531" width="10.77734375" style="251" customWidth="1"/>
    <col min="1532" max="1532" width="12.21875" style="251" customWidth="1"/>
    <col min="1533" max="1779" width="9.21875" style="251"/>
    <col min="1780" max="1780" width="5.77734375" style="251" customWidth="1"/>
    <col min="1781" max="1781" width="36" style="251" customWidth="1"/>
    <col min="1782" max="1782" width="36.21875" style="251" customWidth="1"/>
    <col min="1783" max="1783" width="11.77734375" style="251" customWidth="1"/>
    <col min="1784" max="1785" width="11.21875" style="251" customWidth="1"/>
    <col min="1786" max="1787" width="10.77734375" style="251" customWidth="1"/>
    <col min="1788" max="1788" width="12.21875" style="251" customWidth="1"/>
    <col min="1789" max="2035" width="9.21875" style="251"/>
    <col min="2036" max="2036" width="5.77734375" style="251" customWidth="1"/>
    <col min="2037" max="2037" width="36" style="251" customWidth="1"/>
    <col min="2038" max="2038" width="36.21875" style="251" customWidth="1"/>
    <col min="2039" max="2039" width="11.77734375" style="251" customWidth="1"/>
    <col min="2040" max="2041" width="11.21875" style="251" customWidth="1"/>
    <col min="2042" max="2043" width="10.77734375" style="251" customWidth="1"/>
    <col min="2044" max="2044" width="12.21875" style="251" customWidth="1"/>
    <col min="2045" max="2291" width="9.21875" style="251"/>
    <col min="2292" max="2292" width="5.77734375" style="251" customWidth="1"/>
    <col min="2293" max="2293" width="36" style="251" customWidth="1"/>
    <col min="2294" max="2294" width="36.21875" style="251" customWidth="1"/>
    <col min="2295" max="2295" width="11.77734375" style="251" customWidth="1"/>
    <col min="2296" max="2297" width="11.21875" style="251" customWidth="1"/>
    <col min="2298" max="2299" width="10.77734375" style="251" customWidth="1"/>
    <col min="2300" max="2300" width="12.21875" style="251" customWidth="1"/>
    <col min="2301" max="2547" width="9.21875" style="251"/>
    <col min="2548" max="2548" width="5.77734375" style="251" customWidth="1"/>
    <col min="2549" max="2549" width="36" style="251" customWidth="1"/>
    <col min="2550" max="2550" width="36.21875" style="251" customWidth="1"/>
    <col min="2551" max="2551" width="11.77734375" style="251" customWidth="1"/>
    <col min="2552" max="2553" width="11.21875" style="251" customWidth="1"/>
    <col min="2554" max="2555" width="10.77734375" style="251" customWidth="1"/>
    <col min="2556" max="2556" width="12.21875" style="251" customWidth="1"/>
    <col min="2557" max="2803" width="9.21875" style="251"/>
    <col min="2804" max="2804" width="5.77734375" style="251" customWidth="1"/>
    <col min="2805" max="2805" width="36" style="251" customWidth="1"/>
    <col min="2806" max="2806" width="36.21875" style="251" customWidth="1"/>
    <col min="2807" max="2807" width="11.77734375" style="251" customWidth="1"/>
    <col min="2808" max="2809" width="11.21875" style="251" customWidth="1"/>
    <col min="2810" max="2811" width="10.77734375" style="251" customWidth="1"/>
    <col min="2812" max="2812" width="12.21875" style="251" customWidth="1"/>
    <col min="2813" max="3059" width="9.21875" style="251"/>
    <col min="3060" max="3060" width="5.77734375" style="251" customWidth="1"/>
    <col min="3061" max="3061" width="36" style="251" customWidth="1"/>
    <col min="3062" max="3062" width="36.21875" style="251" customWidth="1"/>
    <col min="3063" max="3063" width="11.77734375" style="251" customWidth="1"/>
    <col min="3064" max="3065" width="11.21875" style="251" customWidth="1"/>
    <col min="3066" max="3067" width="10.77734375" style="251" customWidth="1"/>
    <col min="3068" max="3068" width="12.21875" style="251" customWidth="1"/>
    <col min="3069" max="3315" width="9.21875" style="251"/>
    <col min="3316" max="3316" width="5.77734375" style="251" customWidth="1"/>
    <col min="3317" max="3317" width="36" style="251" customWidth="1"/>
    <col min="3318" max="3318" width="36.21875" style="251" customWidth="1"/>
    <col min="3319" max="3319" width="11.77734375" style="251" customWidth="1"/>
    <col min="3320" max="3321" width="11.21875" style="251" customWidth="1"/>
    <col min="3322" max="3323" width="10.77734375" style="251" customWidth="1"/>
    <col min="3324" max="3324" width="12.21875" style="251" customWidth="1"/>
    <col min="3325" max="3571" width="9.21875" style="251"/>
    <col min="3572" max="3572" width="5.77734375" style="251" customWidth="1"/>
    <col min="3573" max="3573" width="36" style="251" customWidth="1"/>
    <col min="3574" max="3574" width="36.21875" style="251" customWidth="1"/>
    <col min="3575" max="3575" width="11.77734375" style="251" customWidth="1"/>
    <col min="3576" max="3577" width="11.21875" style="251" customWidth="1"/>
    <col min="3578" max="3579" width="10.77734375" style="251" customWidth="1"/>
    <col min="3580" max="3580" width="12.21875" style="251" customWidth="1"/>
    <col min="3581" max="3827" width="9.21875" style="251"/>
    <col min="3828" max="3828" width="5.77734375" style="251" customWidth="1"/>
    <col min="3829" max="3829" width="36" style="251" customWidth="1"/>
    <col min="3830" max="3830" width="36.21875" style="251" customWidth="1"/>
    <col min="3831" max="3831" width="11.77734375" style="251" customWidth="1"/>
    <col min="3832" max="3833" width="11.21875" style="251" customWidth="1"/>
    <col min="3834" max="3835" width="10.77734375" style="251" customWidth="1"/>
    <col min="3836" max="3836" width="12.21875" style="251" customWidth="1"/>
    <col min="3837" max="4083" width="9.21875" style="251"/>
    <col min="4084" max="4084" width="5.77734375" style="251" customWidth="1"/>
    <col min="4085" max="4085" width="36" style="251" customWidth="1"/>
    <col min="4086" max="4086" width="36.21875" style="251" customWidth="1"/>
    <col min="4087" max="4087" width="11.77734375" style="251" customWidth="1"/>
    <col min="4088" max="4089" width="11.21875" style="251" customWidth="1"/>
    <col min="4090" max="4091" width="10.77734375" style="251" customWidth="1"/>
    <col min="4092" max="4092" width="12.21875" style="251" customWidth="1"/>
    <col min="4093" max="4339" width="9.21875" style="251"/>
    <col min="4340" max="4340" width="5.77734375" style="251" customWidth="1"/>
    <col min="4341" max="4341" width="36" style="251" customWidth="1"/>
    <col min="4342" max="4342" width="36.21875" style="251" customWidth="1"/>
    <col min="4343" max="4343" width="11.77734375" style="251" customWidth="1"/>
    <col min="4344" max="4345" width="11.21875" style="251" customWidth="1"/>
    <col min="4346" max="4347" width="10.77734375" style="251" customWidth="1"/>
    <col min="4348" max="4348" width="12.21875" style="251" customWidth="1"/>
    <col min="4349" max="4595" width="9.21875" style="251"/>
    <col min="4596" max="4596" width="5.77734375" style="251" customWidth="1"/>
    <col min="4597" max="4597" width="36" style="251" customWidth="1"/>
    <col min="4598" max="4598" width="36.21875" style="251" customWidth="1"/>
    <col min="4599" max="4599" width="11.77734375" style="251" customWidth="1"/>
    <col min="4600" max="4601" width="11.21875" style="251" customWidth="1"/>
    <col min="4602" max="4603" width="10.77734375" style="251" customWidth="1"/>
    <col min="4604" max="4604" width="12.21875" style="251" customWidth="1"/>
    <col min="4605" max="4851" width="9.21875" style="251"/>
    <col min="4852" max="4852" width="5.77734375" style="251" customWidth="1"/>
    <col min="4853" max="4853" width="36" style="251" customWidth="1"/>
    <col min="4854" max="4854" width="36.21875" style="251" customWidth="1"/>
    <col min="4855" max="4855" width="11.77734375" style="251" customWidth="1"/>
    <col min="4856" max="4857" width="11.21875" style="251" customWidth="1"/>
    <col min="4858" max="4859" width="10.77734375" style="251" customWidth="1"/>
    <col min="4860" max="4860" width="12.21875" style="251" customWidth="1"/>
    <col min="4861" max="5107" width="9.21875" style="251"/>
    <col min="5108" max="5108" width="5.77734375" style="251" customWidth="1"/>
    <col min="5109" max="5109" width="36" style="251" customWidth="1"/>
    <col min="5110" max="5110" width="36.21875" style="251" customWidth="1"/>
    <col min="5111" max="5111" width="11.77734375" style="251" customWidth="1"/>
    <col min="5112" max="5113" width="11.21875" style="251" customWidth="1"/>
    <col min="5114" max="5115" width="10.77734375" style="251" customWidth="1"/>
    <col min="5116" max="5116" width="12.21875" style="251" customWidth="1"/>
    <col min="5117" max="5363" width="9.21875" style="251"/>
    <col min="5364" max="5364" width="5.77734375" style="251" customWidth="1"/>
    <col min="5365" max="5365" width="36" style="251" customWidth="1"/>
    <col min="5366" max="5366" width="36.21875" style="251" customWidth="1"/>
    <col min="5367" max="5367" width="11.77734375" style="251" customWidth="1"/>
    <col min="5368" max="5369" width="11.21875" style="251" customWidth="1"/>
    <col min="5370" max="5371" width="10.77734375" style="251" customWidth="1"/>
    <col min="5372" max="5372" width="12.21875" style="251" customWidth="1"/>
    <col min="5373" max="5619" width="9.21875" style="251"/>
    <col min="5620" max="5620" width="5.77734375" style="251" customWidth="1"/>
    <col min="5621" max="5621" width="36" style="251" customWidth="1"/>
    <col min="5622" max="5622" width="36.21875" style="251" customWidth="1"/>
    <col min="5623" max="5623" width="11.77734375" style="251" customWidth="1"/>
    <col min="5624" max="5625" width="11.21875" style="251" customWidth="1"/>
    <col min="5626" max="5627" width="10.77734375" style="251" customWidth="1"/>
    <col min="5628" max="5628" width="12.21875" style="251" customWidth="1"/>
    <col min="5629" max="5875" width="9.21875" style="251"/>
    <col min="5876" max="5876" width="5.77734375" style="251" customWidth="1"/>
    <col min="5877" max="5877" width="36" style="251" customWidth="1"/>
    <col min="5878" max="5878" width="36.21875" style="251" customWidth="1"/>
    <col min="5879" max="5879" width="11.77734375" style="251" customWidth="1"/>
    <col min="5880" max="5881" width="11.21875" style="251" customWidth="1"/>
    <col min="5882" max="5883" width="10.77734375" style="251" customWidth="1"/>
    <col min="5884" max="5884" width="12.21875" style="251" customWidth="1"/>
    <col min="5885" max="6131" width="9.21875" style="251"/>
    <col min="6132" max="6132" width="5.77734375" style="251" customWidth="1"/>
    <col min="6133" max="6133" width="36" style="251" customWidth="1"/>
    <col min="6134" max="6134" width="36.21875" style="251" customWidth="1"/>
    <col min="6135" max="6135" width="11.77734375" style="251" customWidth="1"/>
    <col min="6136" max="6137" width="11.21875" style="251" customWidth="1"/>
    <col min="6138" max="6139" width="10.77734375" style="251" customWidth="1"/>
    <col min="6140" max="6140" width="12.21875" style="251" customWidth="1"/>
    <col min="6141" max="6387" width="9.21875" style="251"/>
    <col min="6388" max="6388" width="5.77734375" style="251" customWidth="1"/>
    <col min="6389" max="6389" width="36" style="251" customWidth="1"/>
    <col min="6390" max="6390" width="36.21875" style="251" customWidth="1"/>
    <col min="6391" max="6391" width="11.77734375" style="251" customWidth="1"/>
    <col min="6392" max="6393" width="11.21875" style="251" customWidth="1"/>
    <col min="6394" max="6395" width="10.77734375" style="251" customWidth="1"/>
    <col min="6396" max="6396" width="12.21875" style="251" customWidth="1"/>
    <col min="6397" max="6643" width="9.21875" style="251"/>
    <col min="6644" max="6644" width="5.77734375" style="251" customWidth="1"/>
    <col min="6645" max="6645" width="36" style="251" customWidth="1"/>
    <col min="6646" max="6646" width="36.21875" style="251" customWidth="1"/>
    <col min="6647" max="6647" width="11.77734375" style="251" customWidth="1"/>
    <col min="6648" max="6649" width="11.21875" style="251" customWidth="1"/>
    <col min="6650" max="6651" width="10.77734375" style="251" customWidth="1"/>
    <col min="6652" max="6652" width="12.21875" style="251" customWidth="1"/>
    <col min="6653" max="6899" width="9.21875" style="251"/>
    <col min="6900" max="6900" width="5.77734375" style="251" customWidth="1"/>
    <col min="6901" max="6901" width="36" style="251" customWidth="1"/>
    <col min="6902" max="6902" width="36.21875" style="251" customWidth="1"/>
    <col min="6903" max="6903" width="11.77734375" style="251" customWidth="1"/>
    <col min="6904" max="6905" width="11.21875" style="251" customWidth="1"/>
    <col min="6906" max="6907" width="10.77734375" style="251" customWidth="1"/>
    <col min="6908" max="6908" width="12.21875" style="251" customWidth="1"/>
    <col min="6909" max="7155" width="9.21875" style="251"/>
    <col min="7156" max="7156" width="5.77734375" style="251" customWidth="1"/>
    <col min="7157" max="7157" width="36" style="251" customWidth="1"/>
    <col min="7158" max="7158" width="36.21875" style="251" customWidth="1"/>
    <col min="7159" max="7159" width="11.77734375" style="251" customWidth="1"/>
    <col min="7160" max="7161" width="11.21875" style="251" customWidth="1"/>
    <col min="7162" max="7163" width="10.77734375" style="251" customWidth="1"/>
    <col min="7164" max="7164" width="12.21875" style="251" customWidth="1"/>
    <col min="7165" max="7411" width="9.21875" style="251"/>
    <col min="7412" max="7412" width="5.77734375" style="251" customWidth="1"/>
    <col min="7413" max="7413" width="36" style="251" customWidth="1"/>
    <col min="7414" max="7414" width="36.21875" style="251" customWidth="1"/>
    <col min="7415" max="7415" width="11.77734375" style="251" customWidth="1"/>
    <col min="7416" max="7417" width="11.21875" style="251" customWidth="1"/>
    <col min="7418" max="7419" width="10.77734375" style="251" customWidth="1"/>
    <col min="7420" max="7420" width="12.21875" style="251" customWidth="1"/>
    <col min="7421" max="7667" width="9.21875" style="251"/>
    <col min="7668" max="7668" width="5.77734375" style="251" customWidth="1"/>
    <col min="7669" max="7669" width="36" style="251" customWidth="1"/>
    <col min="7670" max="7670" width="36.21875" style="251" customWidth="1"/>
    <col min="7671" max="7671" width="11.77734375" style="251" customWidth="1"/>
    <col min="7672" max="7673" width="11.21875" style="251" customWidth="1"/>
    <col min="7674" max="7675" width="10.77734375" style="251" customWidth="1"/>
    <col min="7676" max="7676" width="12.21875" style="251" customWidth="1"/>
    <col min="7677" max="7923" width="9.21875" style="251"/>
    <col min="7924" max="7924" width="5.77734375" style="251" customWidth="1"/>
    <col min="7925" max="7925" width="36" style="251" customWidth="1"/>
    <col min="7926" max="7926" width="36.21875" style="251" customWidth="1"/>
    <col min="7927" max="7927" width="11.77734375" style="251" customWidth="1"/>
    <col min="7928" max="7929" width="11.21875" style="251" customWidth="1"/>
    <col min="7930" max="7931" width="10.77734375" style="251" customWidth="1"/>
    <col min="7932" max="7932" width="12.21875" style="251" customWidth="1"/>
    <col min="7933" max="8179" width="9.21875" style="251"/>
    <col min="8180" max="8180" width="5.77734375" style="251" customWidth="1"/>
    <col min="8181" max="8181" width="36" style="251" customWidth="1"/>
    <col min="8182" max="8182" width="36.21875" style="251" customWidth="1"/>
    <col min="8183" max="8183" width="11.77734375" style="251" customWidth="1"/>
    <col min="8184" max="8185" width="11.21875" style="251" customWidth="1"/>
    <col min="8186" max="8187" width="10.77734375" style="251" customWidth="1"/>
    <col min="8188" max="8188" width="12.21875" style="251" customWidth="1"/>
    <col min="8189" max="8435" width="9.21875" style="251"/>
    <col min="8436" max="8436" width="5.77734375" style="251" customWidth="1"/>
    <col min="8437" max="8437" width="36" style="251" customWidth="1"/>
    <col min="8438" max="8438" width="36.21875" style="251" customWidth="1"/>
    <col min="8439" max="8439" width="11.77734375" style="251" customWidth="1"/>
    <col min="8440" max="8441" width="11.21875" style="251" customWidth="1"/>
    <col min="8442" max="8443" width="10.77734375" style="251" customWidth="1"/>
    <col min="8444" max="8444" width="12.21875" style="251" customWidth="1"/>
    <col min="8445" max="8691" width="9.21875" style="251"/>
    <col min="8692" max="8692" width="5.77734375" style="251" customWidth="1"/>
    <col min="8693" max="8693" width="36" style="251" customWidth="1"/>
    <col min="8694" max="8694" width="36.21875" style="251" customWidth="1"/>
    <col min="8695" max="8695" width="11.77734375" style="251" customWidth="1"/>
    <col min="8696" max="8697" width="11.21875" style="251" customWidth="1"/>
    <col min="8698" max="8699" width="10.77734375" style="251" customWidth="1"/>
    <col min="8700" max="8700" width="12.21875" style="251" customWidth="1"/>
    <col min="8701" max="8947" width="9.21875" style="251"/>
    <col min="8948" max="8948" width="5.77734375" style="251" customWidth="1"/>
    <col min="8949" max="8949" width="36" style="251" customWidth="1"/>
    <col min="8950" max="8950" width="36.21875" style="251" customWidth="1"/>
    <col min="8951" max="8951" width="11.77734375" style="251" customWidth="1"/>
    <col min="8952" max="8953" width="11.21875" style="251" customWidth="1"/>
    <col min="8954" max="8955" width="10.77734375" style="251" customWidth="1"/>
    <col min="8956" max="8956" width="12.21875" style="251" customWidth="1"/>
    <col min="8957" max="9203" width="9.21875" style="251"/>
    <col min="9204" max="9204" width="5.77734375" style="251" customWidth="1"/>
    <col min="9205" max="9205" width="36" style="251" customWidth="1"/>
    <col min="9206" max="9206" width="36.21875" style="251" customWidth="1"/>
    <col min="9207" max="9207" width="11.77734375" style="251" customWidth="1"/>
    <col min="9208" max="9209" width="11.21875" style="251" customWidth="1"/>
    <col min="9210" max="9211" width="10.77734375" style="251" customWidth="1"/>
    <col min="9212" max="9212" width="12.21875" style="251" customWidth="1"/>
    <col min="9213" max="9459" width="9.21875" style="251"/>
    <col min="9460" max="9460" width="5.77734375" style="251" customWidth="1"/>
    <col min="9461" max="9461" width="36" style="251" customWidth="1"/>
    <col min="9462" max="9462" width="36.21875" style="251" customWidth="1"/>
    <col min="9463" max="9463" width="11.77734375" style="251" customWidth="1"/>
    <col min="9464" max="9465" width="11.21875" style="251" customWidth="1"/>
    <col min="9466" max="9467" width="10.77734375" style="251" customWidth="1"/>
    <col min="9468" max="9468" width="12.21875" style="251" customWidth="1"/>
    <col min="9469" max="9715" width="9.21875" style="251"/>
    <col min="9716" max="9716" width="5.77734375" style="251" customWidth="1"/>
    <col min="9717" max="9717" width="36" style="251" customWidth="1"/>
    <col min="9718" max="9718" width="36.21875" style="251" customWidth="1"/>
    <col min="9719" max="9719" width="11.77734375" style="251" customWidth="1"/>
    <col min="9720" max="9721" width="11.21875" style="251" customWidth="1"/>
    <col min="9722" max="9723" width="10.77734375" style="251" customWidth="1"/>
    <col min="9724" max="9724" width="12.21875" style="251" customWidth="1"/>
    <col min="9725" max="9971" width="9.21875" style="251"/>
    <col min="9972" max="9972" width="5.77734375" style="251" customWidth="1"/>
    <col min="9973" max="9973" width="36" style="251" customWidth="1"/>
    <col min="9974" max="9974" width="36.21875" style="251" customWidth="1"/>
    <col min="9975" max="9975" width="11.77734375" style="251" customWidth="1"/>
    <col min="9976" max="9977" width="11.21875" style="251" customWidth="1"/>
    <col min="9978" max="9979" width="10.77734375" style="251" customWidth="1"/>
    <col min="9980" max="9980" width="12.21875" style="251" customWidth="1"/>
    <col min="9981" max="10227" width="9.21875" style="251"/>
    <col min="10228" max="10228" width="5.77734375" style="251" customWidth="1"/>
    <col min="10229" max="10229" width="36" style="251" customWidth="1"/>
    <col min="10230" max="10230" width="36.21875" style="251" customWidth="1"/>
    <col min="10231" max="10231" width="11.77734375" style="251" customWidth="1"/>
    <col min="10232" max="10233" width="11.21875" style="251" customWidth="1"/>
    <col min="10234" max="10235" width="10.77734375" style="251" customWidth="1"/>
    <col min="10236" max="10236" width="12.21875" style="251" customWidth="1"/>
    <col min="10237" max="10483" width="9.21875" style="251"/>
    <col min="10484" max="10484" width="5.77734375" style="251" customWidth="1"/>
    <col min="10485" max="10485" width="36" style="251" customWidth="1"/>
    <col min="10486" max="10486" width="36.21875" style="251" customWidth="1"/>
    <col min="10487" max="10487" width="11.77734375" style="251" customWidth="1"/>
    <col min="10488" max="10489" width="11.21875" style="251" customWidth="1"/>
    <col min="10490" max="10491" width="10.77734375" style="251" customWidth="1"/>
    <col min="10492" max="10492" width="12.21875" style="251" customWidth="1"/>
    <col min="10493" max="10739" width="9.21875" style="251"/>
    <col min="10740" max="10740" width="5.77734375" style="251" customWidth="1"/>
    <col min="10741" max="10741" width="36" style="251" customWidth="1"/>
    <col min="10742" max="10742" width="36.21875" style="251" customWidth="1"/>
    <col min="10743" max="10743" width="11.77734375" style="251" customWidth="1"/>
    <col min="10744" max="10745" width="11.21875" style="251" customWidth="1"/>
    <col min="10746" max="10747" width="10.77734375" style="251" customWidth="1"/>
    <col min="10748" max="10748" width="12.21875" style="251" customWidth="1"/>
    <col min="10749" max="10995" width="9.21875" style="251"/>
    <col min="10996" max="10996" width="5.77734375" style="251" customWidth="1"/>
    <col min="10997" max="10997" width="36" style="251" customWidth="1"/>
    <col min="10998" max="10998" width="36.21875" style="251" customWidth="1"/>
    <col min="10999" max="10999" width="11.77734375" style="251" customWidth="1"/>
    <col min="11000" max="11001" width="11.21875" style="251" customWidth="1"/>
    <col min="11002" max="11003" width="10.77734375" style="251" customWidth="1"/>
    <col min="11004" max="11004" width="12.21875" style="251" customWidth="1"/>
    <col min="11005" max="11251" width="9.21875" style="251"/>
    <col min="11252" max="11252" width="5.77734375" style="251" customWidth="1"/>
    <col min="11253" max="11253" width="36" style="251" customWidth="1"/>
    <col min="11254" max="11254" width="36.21875" style="251" customWidth="1"/>
    <col min="11255" max="11255" width="11.77734375" style="251" customWidth="1"/>
    <col min="11256" max="11257" width="11.21875" style="251" customWidth="1"/>
    <col min="11258" max="11259" width="10.77734375" style="251" customWidth="1"/>
    <col min="11260" max="11260" width="12.21875" style="251" customWidth="1"/>
    <col min="11261" max="11507" width="9.21875" style="251"/>
    <col min="11508" max="11508" width="5.77734375" style="251" customWidth="1"/>
    <col min="11509" max="11509" width="36" style="251" customWidth="1"/>
    <col min="11510" max="11510" width="36.21875" style="251" customWidth="1"/>
    <col min="11511" max="11511" width="11.77734375" style="251" customWidth="1"/>
    <col min="11512" max="11513" width="11.21875" style="251" customWidth="1"/>
    <col min="11514" max="11515" width="10.77734375" style="251" customWidth="1"/>
    <col min="11516" max="11516" width="12.21875" style="251" customWidth="1"/>
    <col min="11517" max="11763" width="9.21875" style="251"/>
    <col min="11764" max="11764" width="5.77734375" style="251" customWidth="1"/>
    <col min="11765" max="11765" width="36" style="251" customWidth="1"/>
    <col min="11766" max="11766" width="36.21875" style="251" customWidth="1"/>
    <col min="11767" max="11767" width="11.77734375" style="251" customWidth="1"/>
    <col min="11768" max="11769" width="11.21875" style="251" customWidth="1"/>
    <col min="11770" max="11771" width="10.77734375" style="251" customWidth="1"/>
    <col min="11772" max="11772" width="12.21875" style="251" customWidth="1"/>
    <col min="11773" max="12019" width="9.21875" style="251"/>
    <col min="12020" max="12020" width="5.77734375" style="251" customWidth="1"/>
    <col min="12021" max="12021" width="36" style="251" customWidth="1"/>
    <col min="12022" max="12022" width="36.21875" style="251" customWidth="1"/>
    <col min="12023" max="12023" width="11.77734375" style="251" customWidth="1"/>
    <col min="12024" max="12025" width="11.21875" style="251" customWidth="1"/>
    <col min="12026" max="12027" width="10.77734375" style="251" customWidth="1"/>
    <col min="12028" max="12028" width="12.21875" style="251" customWidth="1"/>
    <col min="12029" max="12275" width="9.21875" style="251"/>
    <col min="12276" max="12276" width="5.77734375" style="251" customWidth="1"/>
    <col min="12277" max="12277" width="36" style="251" customWidth="1"/>
    <col min="12278" max="12278" width="36.21875" style="251" customWidth="1"/>
    <col min="12279" max="12279" width="11.77734375" style="251" customWidth="1"/>
    <col min="12280" max="12281" width="11.21875" style="251" customWidth="1"/>
    <col min="12282" max="12283" width="10.77734375" style="251" customWidth="1"/>
    <col min="12284" max="12284" width="12.21875" style="251" customWidth="1"/>
    <col min="12285" max="12531" width="9.21875" style="251"/>
    <col min="12532" max="12532" width="5.77734375" style="251" customWidth="1"/>
    <col min="12533" max="12533" width="36" style="251" customWidth="1"/>
    <col min="12534" max="12534" width="36.21875" style="251" customWidth="1"/>
    <col min="12535" max="12535" width="11.77734375" style="251" customWidth="1"/>
    <col min="12536" max="12537" width="11.21875" style="251" customWidth="1"/>
    <col min="12538" max="12539" width="10.77734375" style="251" customWidth="1"/>
    <col min="12540" max="12540" width="12.21875" style="251" customWidth="1"/>
    <col min="12541" max="12787" width="9.21875" style="251"/>
    <col min="12788" max="12788" width="5.77734375" style="251" customWidth="1"/>
    <col min="12789" max="12789" width="36" style="251" customWidth="1"/>
    <col min="12790" max="12790" width="36.21875" style="251" customWidth="1"/>
    <col min="12791" max="12791" width="11.77734375" style="251" customWidth="1"/>
    <col min="12792" max="12793" width="11.21875" style="251" customWidth="1"/>
    <col min="12794" max="12795" width="10.77734375" style="251" customWidth="1"/>
    <col min="12796" max="12796" width="12.21875" style="251" customWidth="1"/>
    <col min="12797" max="13043" width="9.21875" style="251"/>
    <col min="13044" max="13044" width="5.77734375" style="251" customWidth="1"/>
    <col min="13045" max="13045" width="36" style="251" customWidth="1"/>
    <col min="13046" max="13046" width="36.21875" style="251" customWidth="1"/>
    <col min="13047" max="13047" width="11.77734375" style="251" customWidth="1"/>
    <col min="13048" max="13049" width="11.21875" style="251" customWidth="1"/>
    <col min="13050" max="13051" width="10.77734375" style="251" customWidth="1"/>
    <col min="13052" max="13052" width="12.21875" style="251" customWidth="1"/>
    <col min="13053" max="13299" width="9.21875" style="251"/>
    <col min="13300" max="13300" width="5.77734375" style="251" customWidth="1"/>
    <col min="13301" max="13301" width="36" style="251" customWidth="1"/>
    <col min="13302" max="13302" width="36.21875" style="251" customWidth="1"/>
    <col min="13303" max="13303" width="11.77734375" style="251" customWidth="1"/>
    <col min="13304" max="13305" width="11.21875" style="251" customWidth="1"/>
    <col min="13306" max="13307" width="10.77734375" style="251" customWidth="1"/>
    <col min="13308" max="13308" width="12.21875" style="251" customWidth="1"/>
    <col min="13309" max="13555" width="9.21875" style="251"/>
    <col min="13556" max="13556" width="5.77734375" style="251" customWidth="1"/>
    <col min="13557" max="13557" width="36" style="251" customWidth="1"/>
    <col min="13558" max="13558" width="36.21875" style="251" customWidth="1"/>
    <col min="13559" max="13559" width="11.77734375" style="251" customWidth="1"/>
    <col min="13560" max="13561" width="11.21875" style="251" customWidth="1"/>
    <col min="13562" max="13563" width="10.77734375" style="251" customWidth="1"/>
    <col min="13564" max="13564" width="12.21875" style="251" customWidth="1"/>
    <col min="13565" max="13811" width="9.21875" style="251"/>
    <col min="13812" max="13812" width="5.77734375" style="251" customWidth="1"/>
    <col min="13813" max="13813" width="36" style="251" customWidth="1"/>
    <col min="13814" max="13814" width="36.21875" style="251" customWidth="1"/>
    <col min="13815" max="13815" width="11.77734375" style="251" customWidth="1"/>
    <col min="13816" max="13817" width="11.21875" style="251" customWidth="1"/>
    <col min="13818" max="13819" width="10.77734375" style="251" customWidth="1"/>
    <col min="13820" max="13820" width="12.21875" style="251" customWidth="1"/>
    <col min="13821" max="14067" width="9.21875" style="251"/>
    <col min="14068" max="14068" width="5.77734375" style="251" customWidth="1"/>
    <col min="14069" max="14069" width="36" style="251" customWidth="1"/>
    <col min="14070" max="14070" width="36.21875" style="251" customWidth="1"/>
    <col min="14071" max="14071" width="11.77734375" style="251" customWidth="1"/>
    <col min="14072" max="14073" width="11.21875" style="251" customWidth="1"/>
    <col min="14074" max="14075" width="10.77734375" style="251" customWidth="1"/>
    <col min="14076" max="14076" width="12.21875" style="251" customWidth="1"/>
    <col min="14077" max="14323" width="9.21875" style="251"/>
    <col min="14324" max="14324" width="5.77734375" style="251" customWidth="1"/>
    <col min="14325" max="14325" width="36" style="251" customWidth="1"/>
    <col min="14326" max="14326" width="36.21875" style="251" customWidth="1"/>
    <col min="14327" max="14327" width="11.77734375" style="251" customWidth="1"/>
    <col min="14328" max="14329" width="11.21875" style="251" customWidth="1"/>
    <col min="14330" max="14331" width="10.77734375" style="251" customWidth="1"/>
    <col min="14332" max="14332" width="12.21875" style="251" customWidth="1"/>
    <col min="14333" max="14579" width="9.21875" style="251"/>
    <col min="14580" max="14580" width="5.77734375" style="251" customWidth="1"/>
    <col min="14581" max="14581" width="36" style="251" customWidth="1"/>
    <col min="14582" max="14582" width="36.21875" style="251" customWidth="1"/>
    <col min="14583" max="14583" width="11.77734375" style="251" customWidth="1"/>
    <col min="14584" max="14585" width="11.21875" style="251" customWidth="1"/>
    <col min="14586" max="14587" width="10.77734375" style="251" customWidth="1"/>
    <col min="14588" max="14588" width="12.21875" style="251" customWidth="1"/>
    <col min="14589" max="14835" width="9.21875" style="251"/>
    <col min="14836" max="14836" width="5.77734375" style="251" customWidth="1"/>
    <col min="14837" max="14837" width="36" style="251" customWidth="1"/>
    <col min="14838" max="14838" width="36.21875" style="251" customWidth="1"/>
    <col min="14839" max="14839" width="11.77734375" style="251" customWidth="1"/>
    <col min="14840" max="14841" width="11.21875" style="251" customWidth="1"/>
    <col min="14842" max="14843" width="10.77734375" style="251" customWidth="1"/>
    <col min="14844" max="14844" width="12.21875" style="251" customWidth="1"/>
    <col min="14845" max="15091" width="9.21875" style="251"/>
    <col min="15092" max="15092" width="5.77734375" style="251" customWidth="1"/>
    <col min="15093" max="15093" width="36" style="251" customWidth="1"/>
    <col min="15094" max="15094" width="36.21875" style="251" customWidth="1"/>
    <col min="15095" max="15095" width="11.77734375" style="251" customWidth="1"/>
    <col min="15096" max="15097" width="11.21875" style="251" customWidth="1"/>
    <col min="15098" max="15099" width="10.77734375" style="251" customWidth="1"/>
    <col min="15100" max="15100" width="12.21875" style="251" customWidth="1"/>
    <col min="15101" max="15347" width="9.21875" style="251"/>
    <col min="15348" max="15348" width="5.77734375" style="251" customWidth="1"/>
    <col min="15349" max="15349" width="36" style="251" customWidth="1"/>
    <col min="15350" max="15350" width="36.21875" style="251" customWidth="1"/>
    <col min="15351" max="15351" width="11.77734375" style="251" customWidth="1"/>
    <col min="15352" max="15353" width="11.21875" style="251" customWidth="1"/>
    <col min="15354" max="15355" width="10.77734375" style="251" customWidth="1"/>
    <col min="15356" max="15356" width="12.21875" style="251" customWidth="1"/>
    <col min="15357" max="15603" width="9.21875" style="251"/>
    <col min="15604" max="15604" width="5.77734375" style="251" customWidth="1"/>
    <col min="15605" max="15605" width="36" style="251" customWidth="1"/>
    <col min="15606" max="15606" width="36.21875" style="251" customWidth="1"/>
    <col min="15607" max="15607" width="11.77734375" style="251" customWidth="1"/>
    <col min="15608" max="15609" width="11.21875" style="251" customWidth="1"/>
    <col min="15610" max="15611" width="10.77734375" style="251" customWidth="1"/>
    <col min="15612" max="15612" width="12.21875" style="251" customWidth="1"/>
    <col min="15613" max="15859" width="9.21875" style="251"/>
    <col min="15860" max="15860" width="5.77734375" style="251" customWidth="1"/>
    <col min="15861" max="15861" width="36" style="251" customWidth="1"/>
    <col min="15862" max="15862" width="36.21875" style="251" customWidth="1"/>
    <col min="15863" max="15863" width="11.77734375" style="251" customWidth="1"/>
    <col min="15864" max="15865" width="11.21875" style="251" customWidth="1"/>
    <col min="15866" max="15867" width="10.77734375" style="251" customWidth="1"/>
    <col min="15868" max="15868" width="12.21875" style="251" customWidth="1"/>
    <col min="15869" max="16115" width="9.21875" style="251"/>
    <col min="16116" max="16116" width="5.77734375" style="251" customWidth="1"/>
    <col min="16117" max="16117" width="36" style="251" customWidth="1"/>
    <col min="16118" max="16118" width="36.21875" style="251" customWidth="1"/>
    <col min="16119" max="16119" width="11.77734375" style="251" customWidth="1"/>
    <col min="16120" max="16121" width="11.21875" style="251" customWidth="1"/>
    <col min="16122" max="16123" width="10.77734375" style="251" customWidth="1"/>
    <col min="16124" max="16124" width="12.21875" style="251" customWidth="1"/>
    <col min="16125" max="16371" width="9.21875" style="251"/>
    <col min="16372" max="16384" width="9.21875" style="251" customWidth="1"/>
  </cols>
  <sheetData>
    <row r="1" spans="1:52" ht="16.8" customHeight="1" x14ac:dyDescent="0.25">
      <c r="A1" s="345"/>
      <c r="B1" s="345"/>
      <c r="C1" s="345"/>
      <c r="D1" s="345"/>
      <c r="E1" s="345"/>
      <c r="F1" s="345"/>
      <c r="G1" s="345"/>
      <c r="H1" s="345"/>
      <c r="I1" s="345"/>
      <c r="J1" s="356"/>
      <c r="K1" s="356"/>
      <c r="L1" s="356"/>
      <c r="N1" s="356"/>
      <c r="O1" s="356"/>
      <c r="P1" s="356"/>
      <c r="Q1" s="356"/>
      <c r="R1" s="356"/>
      <c r="S1" s="356"/>
      <c r="T1" s="356"/>
      <c r="U1" s="356"/>
      <c r="V1" s="356"/>
      <c r="W1" s="356"/>
      <c r="X1" s="356"/>
      <c r="Y1" s="356"/>
      <c r="Z1" s="356"/>
      <c r="AA1" s="356"/>
      <c r="AB1" s="356"/>
      <c r="AC1" s="356"/>
      <c r="AD1" s="356"/>
      <c r="AE1" s="356"/>
      <c r="AF1" s="356"/>
      <c r="AG1" s="356"/>
      <c r="AH1" s="356"/>
      <c r="AI1" s="356"/>
      <c r="AJ1" s="356"/>
      <c r="AK1" s="356"/>
      <c r="AL1" s="356"/>
      <c r="AM1" s="356"/>
      <c r="AN1" s="356"/>
      <c r="AO1" s="356"/>
      <c r="AP1" s="356"/>
      <c r="AQ1" s="356"/>
      <c r="AR1" s="356"/>
      <c r="AS1" s="356"/>
      <c r="AT1" s="356"/>
      <c r="AU1" s="356"/>
      <c r="AV1" s="356"/>
      <c r="AW1" s="356"/>
      <c r="AX1" s="356"/>
      <c r="AY1" s="356"/>
      <c r="AZ1" s="356"/>
    </row>
    <row r="2" spans="1:52" ht="13.2" customHeight="1" x14ac:dyDescent="0.25">
      <c r="A2" s="432" t="s">
        <v>1235</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432"/>
      <c r="AE2" s="432"/>
      <c r="AF2" s="432"/>
      <c r="AG2" s="432"/>
      <c r="AH2" s="432"/>
      <c r="AI2" s="432"/>
      <c r="AJ2" s="432"/>
      <c r="AK2" s="432"/>
      <c r="AL2" s="432"/>
      <c r="AM2" s="432"/>
      <c r="AN2" s="432"/>
      <c r="AO2" s="432"/>
      <c r="AP2" s="432"/>
      <c r="AQ2" s="432"/>
      <c r="AR2" s="432"/>
      <c r="AS2" s="432"/>
      <c r="AT2" s="432"/>
      <c r="AU2" s="432"/>
      <c r="AV2" s="432"/>
      <c r="AW2" s="432"/>
      <c r="AX2" s="432"/>
      <c r="AY2" s="432"/>
      <c r="AZ2" s="432"/>
    </row>
    <row r="3" spans="1:52" ht="43.8" customHeight="1" x14ac:dyDescent="0.25">
      <c r="A3" s="394"/>
      <c r="B3" s="395"/>
      <c r="C3" s="395"/>
      <c r="D3" s="345"/>
      <c r="E3" s="343"/>
      <c r="F3" s="344"/>
      <c r="G3" s="345"/>
      <c r="H3" s="344"/>
      <c r="I3" s="346"/>
      <c r="J3" s="356"/>
      <c r="K3" s="356"/>
      <c r="L3" s="356"/>
      <c r="M3" s="409"/>
      <c r="N3" s="356"/>
      <c r="O3" s="356"/>
      <c r="P3" s="356"/>
      <c r="Q3" s="356"/>
      <c r="R3" s="356"/>
      <c r="S3" s="356"/>
      <c r="T3" s="356"/>
      <c r="U3" s="356"/>
      <c r="V3" s="356"/>
      <c r="W3" s="356"/>
      <c r="X3" s="356"/>
      <c r="Y3" s="356"/>
      <c r="Z3" s="356"/>
      <c r="AA3" s="356"/>
      <c r="AB3" s="356"/>
      <c r="AC3" s="356"/>
      <c r="AD3" s="356"/>
      <c r="AE3" s="356"/>
      <c r="AF3" s="356"/>
      <c r="AG3" s="356"/>
      <c r="AH3" s="356"/>
      <c r="AI3" s="356"/>
      <c r="AJ3" s="356"/>
      <c r="AK3" s="356"/>
      <c r="AL3" s="356"/>
      <c r="AM3" s="356"/>
      <c r="AN3" s="356"/>
      <c r="AO3" s="356"/>
      <c r="AP3" s="356"/>
      <c r="AQ3" s="356"/>
      <c r="AR3" s="356"/>
      <c r="AS3" s="356"/>
      <c r="AT3" s="356"/>
      <c r="AU3" s="356"/>
      <c r="AV3" s="356"/>
      <c r="AW3" s="356"/>
      <c r="AX3" s="356"/>
      <c r="AY3" s="356"/>
      <c r="AZ3" s="356"/>
    </row>
    <row r="4" spans="1:52" ht="66" customHeight="1" x14ac:dyDescent="0.25">
      <c r="A4" s="248" t="s">
        <v>418</v>
      </c>
      <c r="B4" s="249" t="s">
        <v>1020</v>
      </c>
      <c r="C4" s="249" t="s">
        <v>420</v>
      </c>
      <c r="D4" s="248" t="s">
        <v>421</v>
      </c>
      <c r="E4" s="336" t="s">
        <v>422</v>
      </c>
      <c r="F4" s="250" t="s">
        <v>1021</v>
      </c>
      <c r="G4" s="248" t="s">
        <v>424</v>
      </c>
      <c r="H4" s="250" t="s">
        <v>425</v>
      </c>
      <c r="I4" s="340" t="s">
        <v>426</v>
      </c>
      <c r="J4" s="358" t="s">
        <v>1271</v>
      </c>
      <c r="K4" s="358" t="s">
        <v>1272</v>
      </c>
      <c r="L4" s="358" t="s">
        <v>1273</v>
      </c>
      <c r="M4" s="358" t="s">
        <v>1274</v>
      </c>
      <c r="N4" s="358" t="s">
        <v>1275</v>
      </c>
      <c r="O4" s="358" t="s">
        <v>1276</v>
      </c>
      <c r="P4" s="358" t="s">
        <v>1277</v>
      </c>
      <c r="Q4" s="358" t="s">
        <v>1278</v>
      </c>
      <c r="R4" s="358" t="s">
        <v>1279</v>
      </c>
      <c r="S4" s="358" t="s">
        <v>1280</v>
      </c>
      <c r="T4" s="358" t="s">
        <v>1211</v>
      </c>
      <c r="U4" s="358" t="s">
        <v>1281</v>
      </c>
      <c r="V4" s="358" t="s">
        <v>1282</v>
      </c>
      <c r="W4" s="358" t="s">
        <v>1283</v>
      </c>
      <c r="X4" s="358" t="s">
        <v>1284</v>
      </c>
      <c r="Y4" s="358" t="s">
        <v>1285</v>
      </c>
      <c r="Z4" s="358" t="s">
        <v>1286</v>
      </c>
      <c r="AA4" s="358" t="s">
        <v>1287</v>
      </c>
      <c r="AB4" s="358" t="s">
        <v>1288</v>
      </c>
      <c r="AC4" s="358" t="s">
        <v>1289</v>
      </c>
      <c r="AD4" s="358" t="s">
        <v>1290</v>
      </c>
      <c r="AE4" s="358" t="s">
        <v>1292</v>
      </c>
      <c r="AF4" s="358" t="s">
        <v>1293</v>
      </c>
      <c r="AG4" s="358" t="s">
        <v>1294</v>
      </c>
      <c r="AH4" s="358" t="s">
        <v>1329</v>
      </c>
      <c r="AI4" s="358" t="s">
        <v>1295</v>
      </c>
      <c r="AJ4" s="358" t="s">
        <v>1296</v>
      </c>
      <c r="AK4" s="358" t="s">
        <v>1297</v>
      </c>
      <c r="AL4" s="358" t="s">
        <v>1298</v>
      </c>
      <c r="AM4" s="358" t="s">
        <v>1299</v>
      </c>
      <c r="AN4" s="358" t="s">
        <v>1300</v>
      </c>
      <c r="AO4" s="358" t="s">
        <v>1301</v>
      </c>
      <c r="AP4" s="358" t="s">
        <v>1302</v>
      </c>
      <c r="AQ4" s="358" t="s">
        <v>1303</v>
      </c>
      <c r="AR4" s="358" t="s">
        <v>1304</v>
      </c>
      <c r="AS4" s="358" t="s">
        <v>1305</v>
      </c>
      <c r="AT4" s="358" t="s">
        <v>1306</v>
      </c>
      <c r="AU4" s="358" t="s">
        <v>1307</v>
      </c>
      <c r="AV4" s="358" t="s">
        <v>1308</v>
      </c>
      <c r="AW4" s="358" t="s">
        <v>1309</v>
      </c>
      <c r="AX4" s="358" t="s">
        <v>1310</v>
      </c>
      <c r="AY4" s="358" t="s">
        <v>1311</v>
      </c>
      <c r="AZ4" s="358" t="s">
        <v>1326</v>
      </c>
    </row>
    <row r="5" spans="1:52" x14ac:dyDescent="0.25">
      <c r="A5" s="406">
        <v>1</v>
      </c>
      <c r="B5" s="354" t="s">
        <v>427</v>
      </c>
      <c r="C5" s="410" t="s">
        <v>428</v>
      </c>
      <c r="D5" s="406" t="s">
        <v>429</v>
      </c>
      <c r="E5" s="407">
        <v>10000</v>
      </c>
      <c r="F5" s="408">
        <v>80</v>
      </c>
      <c r="G5" s="406"/>
      <c r="H5" s="408"/>
      <c r="I5" s="411">
        <f t="shared" ref="I5:I36" si="0">E5*F5</f>
        <v>800000</v>
      </c>
      <c r="J5" s="412"/>
      <c r="K5" s="412"/>
      <c r="L5" s="413"/>
      <c r="M5" s="413"/>
      <c r="N5" s="413"/>
      <c r="O5" s="413"/>
      <c r="P5" s="413"/>
      <c r="Q5" s="413"/>
      <c r="R5" s="412">
        <v>42</v>
      </c>
      <c r="S5" s="412">
        <v>40</v>
      </c>
      <c r="T5" s="412"/>
      <c r="U5" s="412"/>
      <c r="V5" s="412"/>
      <c r="W5" s="414"/>
      <c r="X5" s="414"/>
      <c r="Y5" s="414"/>
      <c r="Z5" s="414"/>
      <c r="AA5" s="415"/>
      <c r="AB5" s="415"/>
      <c r="AC5" s="414"/>
      <c r="AD5" s="414"/>
      <c r="AE5" s="414"/>
      <c r="AF5" s="412"/>
      <c r="AG5" s="414"/>
      <c r="AH5" s="414">
        <v>41</v>
      </c>
      <c r="AI5" s="414"/>
      <c r="AJ5" s="414"/>
      <c r="AK5" s="414"/>
      <c r="AL5" s="414"/>
      <c r="AM5" s="414"/>
      <c r="AN5" s="414"/>
      <c r="AO5" s="414"/>
      <c r="AP5" s="414"/>
      <c r="AQ5" s="414"/>
      <c r="AR5" s="414">
        <v>63</v>
      </c>
      <c r="AS5" s="414">
        <v>36</v>
      </c>
      <c r="AT5" s="414"/>
      <c r="AU5" s="414">
        <v>41</v>
      </c>
      <c r="AV5" s="412"/>
      <c r="AW5" s="414"/>
      <c r="AX5" s="414">
        <v>65</v>
      </c>
      <c r="AY5" s="415"/>
      <c r="AZ5" s="414">
        <v>37</v>
      </c>
    </row>
    <row r="6" spans="1:52" x14ac:dyDescent="0.25">
      <c r="A6" s="248">
        <v>2</v>
      </c>
      <c r="B6" s="249" t="s">
        <v>431</v>
      </c>
      <c r="C6" s="331" t="s">
        <v>1223</v>
      </c>
      <c r="D6" s="248" t="s">
        <v>429</v>
      </c>
      <c r="E6" s="336">
        <v>2000</v>
      </c>
      <c r="F6" s="250">
        <v>50</v>
      </c>
      <c r="G6" s="248"/>
      <c r="H6" s="250"/>
      <c r="I6" s="332">
        <f t="shared" si="0"/>
        <v>100000</v>
      </c>
      <c r="J6" s="361"/>
      <c r="K6" s="361"/>
      <c r="L6" s="361"/>
      <c r="M6" s="361"/>
      <c r="N6" s="361"/>
      <c r="O6" s="361"/>
      <c r="P6" s="361"/>
      <c r="Q6" s="361"/>
      <c r="R6" s="361"/>
      <c r="S6" s="361">
        <v>17.3</v>
      </c>
      <c r="T6" s="360"/>
      <c r="U6" s="360"/>
      <c r="V6" s="361"/>
      <c r="W6" s="342"/>
      <c r="X6" s="342"/>
      <c r="Y6" s="342"/>
      <c r="Z6" s="342"/>
      <c r="AA6" s="363"/>
      <c r="AB6" s="363"/>
      <c r="AC6" s="342"/>
      <c r="AD6" s="342"/>
      <c r="AE6" s="342"/>
      <c r="AF6" s="361"/>
      <c r="AG6" s="342"/>
      <c r="AH6" s="342">
        <v>16.63</v>
      </c>
      <c r="AI6" s="342"/>
      <c r="AJ6" s="342"/>
      <c r="AK6" s="342"/>
      <c r="AL6" s="342"/>
      <c r="AM6" s="342"/>
      <c r="AN6" s="342"/>
      <c r="AO6" s="342"/>
      <c r="AP6" s="342">
        <v>29</v>
      </c>
      <c r="AQ6" s="342"/>
      <c r="AR6" s="342">
        <v>40</v>
      </c>
      <c r="AS6" s="342">
        <v>16.95</v>
      </c>
      <c r="AT6" s="342"/>
      <c r="AU6" s="342">
        <v>19.5</v>
      </c>
      <c r="AV6" s="361"/>
      <c r="AW6" s="342"/>
      <c r="AX6" s="342"/>
      <c r="AY6" s="363"/>
      <c r="AZ6" s="342"/>
    </row>
    <row r="7" spans="1:52" x14ac:dyDescent="0.25">
      <c r="A7" s="248">
        <v>3</v>
      </c>
      <c r="B7" s="348" t="s">
        <v>1215</v>
      </c>
      <c r="C7" s="348" t="s">
        <v>1216</v>
      </c>
      <c r="D7" s="253" t="s">
        <v>474</v>
      </c>
      <c r="E7" s="336">
        <v>340</v>
      </c>
      <c r="F7" s="250">
        <v>165</v>
      </c>
      <c r="G7" s="248"/>
      <c r="H7" s="250"/>
      <c r="I7" s="332">
        <f t="shared" si="0"/>
        <v>56100</v>
      </c>
      <c r="J7" s="361"/>
      <c r="K7" s="361"/>
      <c r="L7" s="361"/>
      <c r="M7" s="361"/>
      <c r="N7" s="361"/>
      <c r="O7" s="361"/>
      <c r="P7" s="361"/>
      <c r="Q7" s="361"/>
      <c r="R7" s="361"/>
      <c r="S7" s="361"/>
      <c r="T7" s="360"/>
      <c r="U7" s="360"/>
      <c r="V7" s="361"/>
      <c r="W7" s="342"/>
      <c r="X7" s="342"/>
      <c r="Y7" s="342"/>
      <c r="Z7" s="342"/>
      <c r="AA7" s="363"/>
      <c r="AB7" s="363"/>
      <c r="AC7" s="342"/>
      <c r="AD7" s="342"/>
      <c r="AE7" s="342"/>
      <c r="AF7" s="361"/>
      <c r="AG7" s="342"/>
      <c r="AH7" s="342">
        <v>150</v>
      </c>
      <c r="AI7" s="342"/>
      <c r="AJ7" s="342"/>
      <c r="AK7" s="342"/>
      <c r="AL7" s="342"/>
      <c r="AM7" s="342"/>
      <c r="AN7" s="342"/>
      <c r="AO7" s="342"/>
      <c r="AP7" s="342"/>
      <c r="AQ7" s="342"/>
      <c r="AR7" s="342">
        <v>160</v>
      </c>
      <c r="AS7" s="342"/>
      <c r="AT7" s="342"/>
      <c r="AU7" s="342"/>
      <c r="AV7" s="361"/>
      <c r="AW7" s="342"/>
      <c r="AX7" s="342"/>
      <c r="AY7" s="363"/>
      <c r="AZ7" s="342">
        <v>160</v>
      </c>
    </row>
    <row r="8" spans="1:52" x14ac:dyDescent="0.25">
      <c r="A8" s="248">
        <v>4</v>
      </c>
      <c r="B8" s="348" t="s">
        <v>436</v>
      </c>
      <c r="C8" s="331" t="s">
        <v>1214</v>
      </c>
      <c r="D8" s="253" t="s">
        <v>438</v>
      </c>
      <c r="E8" s="336">
        <v>4000</v>
      </c>
      <c r="F8" s="250">
        <v>70</v>
      </c>
      <c r="G8" s="248"/>
      <c r="H8" s="250"/>
      <c r="I8" s="332">
        <f t="shared" si="0"/>
        <v>280000</v>
      </c>
      <c r="J8" s="361"/>
      <c r="K8" s="361"/>
      <c r="L8" s="361"/>
      <c r="M8" s="361"/>
      <c r="N8" s="361"/>
      <c r="O8" s="361"/>
      <c r="P8" s="361"/>
      <c r="Q8" s="361"/>
      <c r="R8" s="361"/>
      <c r="S8" s="361"/>
      <c r="T8" s="360">
        <v>48</v>
      </c>
      <c r="U8" s="360"/>
      <c r="V8" s="361"/>
      <c r="W8" s="342"/>
      <c r="X8" s="342"/>
      <c r="Y8" s="342"/>
      <c r="Z8" s="342"/>
      <c r="AA8" s="363"/>
      <c r="AB8" s="363"/>
      <c r="AC8" s="342"/>
      <c r="AD8" s="342"/>
      <c r="AE8" s="342"/>
      <c r="AF8" s="361"/>
      <c r="AG8" s="342"/>
      <c r="AH8" s="342">
        <v>60</v>
      </c>
      <c r="AI8" s="342"/>
      <c r="AJ8" s="342"/>
      <c r="AK8" s="342"/>
      <c r="AL8" s="342"/>
      <c r="AM8" s="342"/>
      <c r="AN8" s="342"/>
      <c r="AO8" s="342"/>
      <c r="AP8" s="342">
        <v>70</v>
      </c>
      <c r="AQ8" s="342"/>
      <c r="AR8" s="342">
        <v>65</v>
      </c>
      <c r="AS8" s="342"/>
      <c r="AT8" s="342"/>
      <c r="AU8" s="342">
        <v>52</v>
      </c>
      <c r="AV8" s="361"/>
      <c r="AW8" s="342"/>
      <c r="AX8" s="342"/>
      <c r="AY8" s="363"/>
      <c r="AZ8" s="342">
        <v>55</v>
      </c>
    </row>
    <row r="9" spans="1:52" x14ac:dyDescent="0.25">
      <c r="A9" s="248">
        <v>5</v>
      </c>
      <c r="B9" s="348" t="s">
        <v>439</v>
      </c>
      <c r="C9" s="331" t="s">
        <v>439</v>
      </c>
      <c r="D9" s="253" t="s">
        <v>429</v>
      </c>
      <c r="E9" s="336">
        <v>2000</v>
      </c>
      <c r="F9" s="250">
        <v>70</v>
      </c>
      <c r="G9" s="248"/>
      <c r="H9" s="250"/>
      <c r="I9" s="332">
        <f t="shared" si="0"/>
        <v>140000</v>
      </c>
      <c r="J9" s="361"/>
      <c r="K9" s="361"/>
      <c r="L9" s="361"/>
      <c r="M9" s="361"/>
      <c r="N9" s="361"/>
      <c r="O9" s="361"/>
      <c r="P9" s="361"/>
      <c r="Q9" s="361"/>
      <c r="R9" s="361"/>
      <c r="S9" s="361"/>
      <c r="T9" s="360"/>
      <c r="U9" s="360"/>
      <c r="V9" s="361"/>
      <c r="W9" s="342"/>
      <c r="X9" s="342"/>
      <c r="Y9" s="342"/>
      <c r="Z9" s="342"/>
      <c r="AA9" s="363"/>
      <c r="AB9" s="363"/>
      <c r="AC9" s="342"/>
      <c r="AD9" s="342"/>
      <c r="AE9" s="342"/>
      <c r="AF9" s="361"/>
      <c r="AG9" s="342"/>
      <c r="AH9" s="342">
        <v>65</v>
      </c>
      <c r="AI9" s="342"/>
      <c r="AJ9" s="342"/>
      <c r="AK9" s="342"/>
      <c r="AL9" s="342"/>
      <c r="AM9" s="342"/>
      <c r="AN9" s="342"/>
      <c r="AO9" s="342"/>
      <c r="AP9" s="342"/>
      <c r="AQ9" s="342"/>
      <c r="AR9" s="342">
        <v>68</v>
      </c>
      <c r="AS9" s="342">
        <v>64.790000000000006</v>
      </c>
      <c r="AT9" s="342"/>
      <c r="AU9" s="342"/>
      <c r="AV9" s="361"/>
      <c r="AW9" s="342"/>
      <c r="AX9" s="342"/>
      <c r="AY9" s="363"/>
      <c r="AZ9" s="342">
        <v>68</v>
      </c>
    </row>
    <row r="10" spans="1:52" ht="26.4" x14ac:dyDescent="0.25">
      <c r="A10" s="248">
        <v>6</v>
      </c>
      <c r="B10" s="249" t="s">
        <v>1213</v>
      </c>
      <c r="C10" s="331" t="s">
        <v>1213</v>
      </c>
      <c r="D10" s="253" t="s">
        <v>429</v>
      </c>
      <c r="E10" s="336">
        <v>10000</v>
      </c>
      <c r="F10" s="250">
        <v>16</v>
      </c>
      <c r="G10" s="248"/>
      <c r="H10" s="250"/>
      <c r="I10" s="332">
        <f t="shared" si="0"/>
        <v>160000</v>
      </c>
      <c r="J10" s="361"/>
      <c r="K10" s="361"/>
      <c r="L10" s="361"/>
      <c r="M10" s="361"/>
      <c r="N10" s="361"/>
      <c r="O10" s="361"/>
      <c r="P10" s="361"/>
      <c r="Q10" s="361">
        <v>9</v>
      </c>
      <c r="R10" s="361"/>
      <c r="S10" s="361">
        <v>10.24</v>
      </c>
      <c r="T10" s="360"/>
      <c r="U10" s="360"/>
      <c r="V10" s="361"/>
      <c r="W10" s="342"/>
      <c r="X10" s="342"/>
      <c r="Y10" s="342"/>
      <c r="Z10" s="342"/>
      <c r="AA10" s="363"/>
      <c r="AB10" s="363"/>
      <c r="AC10" s="342"/>
      <c r="AD10" s="342"/>
      <c r="AE10" s="342"/>
      <c r="AF10" s="361"/>
      <c r="AG10" s="342"/>
      <c r="AH10" s="342">
        <v>7</v>
      </c>
      <c r="AI10" s="342"/>
      <c r="AJ10" s="342"/>
      <c r="AK10" s="342"/>
      <c r="AL10" s="342"/>
      <c r="AM10" s="342"/>
      <c r="AN10" s="342"/>
      <c r="AO10" s="342"/>
      <c r="AP10" s="342"/>
      <c r="AQ10" s="342"/>
      <c r="AR10" s="342">
        <v>13</v>
      </c>
      <c r="AS10" s="342">
        <v>9.15</v>
      </c>
      <c r="AT10" s="342"/>
      <c r="AU10" s="342">
        <v>8.1999999999999993</v>
      </c>
      <c r="AV10" s="361"/>
      <c r="AW10" s="342">
        <v>6.3</v>
      </c>
      <c r="AX10" s="342"/>
      <c r="AY10" s="363"/>
      <c r="AZ10" s="342"/>
    </row>
    <row r="11" spans="1:52" ht="52.8" customHeight="1" x14ac:dyDescent="0.25">
      <c r="A11" s="248">
        <v>7</v>
      </c>
      <c r="B11" s="249" t="s">
        <v>1218</v>
      </c>
      <c r="C11" s="249" t="s">
        <v>1319</v>
      </c>
      <c r="D11" s="253" t="s">
        <v>442</v>
      </c>
      <c r="E11" s="336">
        <v>10000</v>
      </c>
      <c r="F11" s="250">
        <v>68</v>
      </c>
      <c r="G11" s="248"/>
      <c r="H11" s="250"/>
      <c r="I11" s="332">
        <f t="shared" si="0"/>
        <v>680000</v>
      </c>
      <c r="J11" s="361"/>
      <c r="K11" s="361"/>
      <c r="L11" s="361"/>
      <c r="M11" s="361"/>
      <c r="N11" s="361"/>
      <c r="O11" s="361"/>
      <c r="P11" s="361"/>
      <c r="Q11" s="361"/>
      <c r="R11" s="361"/>
      <c r="S11" s="361"/>
      <c r="T11" s="360"/>
      <c r="U11" s="360">
        <v>67</v>
      </c>
      <c r="V11" s="361"/>
      <c r="W11" s="342"/>
      <c r="X11" s="342"/>
      <c r="Y11" s="342"/>
      <c r="Z11" s="342"/>
      <c r="AA11" s="363"/>
      <c r="AB11" s="363"/>
      <c r="AC11" s="342"/>
      <c r="AD11" s="342"/>
      <c r="AE11" s="342"/>
      <c r="AF11" s="361"/>
      <c r="AG11" s="342"/>
      <c r="AH11" s="342">
        <v>30</v>
      </c>
      <c r="AI11" s="342"/>
      <c r="AJ11" s="342"/>
      <c r="AK11" s="342"/>
      <c r="AL11" s="342"/>
      <c r="AM11" s="342"/>
      <c r="AN11" s="342"/>
      <c r="AO11" s="342"/>
      <c r="AP11" s="342"/>
      <c r="AQ11" s="342"/>
      <c r="AR11" s="342">
        <v>35</v>
      </c>
      <c r="AS11" s="342">
        <v>26.55</v>
      </c>
      <c r="AT11" s="342"/>
      <c r="AU11" s="342"/>
      <c r="AV11" s="361"/>
      <c r="AW11" s="342">
        <v>62</v>
      </c>
      <c r="AX11" s="342"/>
      <c r="AY11" s="363"/>
      <c r="AZ11" s="342"/>
    </row>
    <row r="12" spans="1:52" ht="69.599999999999994" customHeight="1" x14ac:dyDescent="0.25">
      <c r="A12" s="248">
        <v>8</v>
      </c>
      <c r="B12" s="249" t="s">
        <v>1217</v>
      </c>
      <c r="C12" s="249" t="s">
        <v>1320</v>
      </c>
      <c r="D12" s="253" t="s">
        <v>442</v>
      </c>
      <c r="E12" s="336">
        <v>4000</v>
      </c>
      <c r="F12" s="250">
        <v>49</v>
      </c>
      <c r="G12" s="248"/>
      <c r="H12" s="250"/>
      <c r="I12" s="332">
        <f t="shared" si="0"/>
        <v>196000</v>
      </c>
      <c r="J12" s="361"/>
      <c r="K12" s="361"/>
      <c r="L12" s="361"/>
      <c r="M12" s="361"/>
      <c r="N12" s="361"/>
      <c r="O12" s="361"/>
      <c r="P12" s="361"/>
      <c r="Q12" s="361"/>
      <c r="R12" s="361"/>
      <c r="S12" s="361"/>
      <c r="T12" s="360"/>
      <c r="U12" s="360">
        <v>45</v>
      </c>
      <c r="V12" s="361"/>
      <c r="W12" s="342"/>
      <c r="X12" s="342"/>
      <c r="Y12" s="342"/>
      <c r="Z12" s="342"/>
      <c r="AA12" s="363"/>
      <c r="AB12" s="363"/>
      <c r="AC12" s="342"/>
      <c r="AD12" s="342"/>
      <c r="AE12" s="342"/>
      <c r="AF12" s="361"/>
      <c r="AG12" s="342"/>
      <c r="AH12" s="342">
        <v>26</v>
      </c>
      <c r="AI12" s="342"/>
      <c r="AJ12" s="342"/>
      <c r="AK12" s="342"/>
      <c r="AL12" s="342"/>
      <c r="AM12" s="342"/>
      <c r="AN12" s="342"/>
      <c r="AO12" s="342"/>
      <c r="AP12" s="342"/>
      <c r="AQ12" s="342"/>
      <c r="AR12" s="342"/>
      <c r="AS12" s="342">
        <v>28.5</v>
      </c>
      <c r="AT12" s="342"/>
      <c r="AU12" s="342">
        <v>39</v>
      </c>
      <c r="AV12" s="361"/>
      <c r="AW12" s="342"/>
      <c r="AX12" s="342"/>
      <c r="AY12" s="363"/>
      <c r="AZ12" s="342"/>
    </row>
    <row r="13" spans="1:52" ht="66.599999999999994" customHeight="1" x14ac:dyDescent="0.25">
      <c r="A13" s="248">
        <v>9</v>
      </c>
      <c r="B13" s="249" t="s">
        <v>1217</v>
      </c>
      <c r="C13" s="249" t="s">
        <v>1321</v>
      </c>
      <c r="D13" s="253" t="s">
        <v>442</v>
      </c>
      <c r="E13" s="336">
        <v>500</v>
      </c>
      <c r="F13" s="250">
        <v>49</v>
      </c>
      <c r="G13" s="248"/>
      <c r="H13" s="250"/>
      <c r="I13" s="332">
        <f t="shared" si="0"/>
        <v>24500</v>
      </c>
      <c r="J13" s="361"/>
      <c r="K13" s="361"/>
      <c r="L13" s="361"/>
      <c r="M13" s="361"/>
      <c r="N13" s="361"/>
      <c r="O13" s="361"/>
      <c r="P13" s="361"/>
      <c r="Q13" s="361"/>
      <c r="R13" s="361"/>
      <c r="S13" s="361"/>
      <c r="T13" s="360"/>
      <c r="U13" s="360">
        <v>45</v>
      </c>
      <c r="V13" s="361"/>
      <c r="W13" s="342"/>
      <c r="X13" s="342"/>
      <c r="Y13" s="342"/>
      <c r="Z13" s="342"/>
      <c r="AA13" s="363"/>
      <c r="AB13" s="363"/>
      <c r="AC13" s="342"/>
      <c r="AD13" s="342"/>
      <c r="AE13" s="342"/>
      <c r="AF13" s="361"/>
      <c r="AG13" s="342"/>
      <c r="AH13" s="342">
        <v>26</v>
      </c>
      <c r="AI13" s="342"/>
      <c r="AJ13" s="342"/>
      <c r="AK13" s="342"/>
      <c r="AL13" s="342"/>
      <c r="AM13" s="342"/>
      <c r="AN13" s="342"/>
      <c r="AO13" s="342"/>
      <c r="AP13" s="342"/>
      <c r="AQ13" s="342"/>
      <c r="AR13" s="342"/>
      <c r="AS13" s="342"/>
      <c r="AT13" s="342"/>
      <c r="AU13" s="342">
        <v>40</v>
      </c>
      <c r="AV13" s="361"/>
      <c r="AW13" s="342"/>
      <c r="AX13" s="342"/>
      <c r="AY13" s="363"/>
      <c r="AZ13" s="342"/>
    </row>
    <row r="14" spans="1:52" ht="67.2" customHeight="1" x14ac:dyDescent="0.25">
      <c r="A14" s="248">
        <v>10</v>
      </c>
      <c r="B14" s="249" t="s">
        <v>1217</v>
      </c>
      <c r="C14" s="249" t="s">
        <v>1322</v>
      </c>
      <c r="D14" s="253" t="s">
        <v>442</v>
      </c>
      <c r="E14" s="336">
        <v>10000</v>
      </c>
      <c r="F14" s="250">
        <v>49</v>
      </c>
      <c r="G14" s="248"/>
      <c r="H14" s="250"/>
      <c r="I14" s="332">
        <f t="shared" si="0"/>
        <v>490000</v>
      </c>
      <c r="J14" s="361"/>
      <c r="K14" s="361"/>
      <c r="L14" s="361"/>
      <c r="M14" s="361"/>
      <c r="N14" s="361"/>
      <c r="O14" s="361"/>
      <c r="P14" s="361"/>
      <c r="Q14" s="361"/>
      <c r="R14" s="361"/>
      <c r="S14" s="361"/>
      <c r="T14" s="360"/>
      <c r="U14" s="360">
        <v>45</v>
      </c>
      <c r="V14" s="361"/>
      <c r="W14" s="342"/>
      <c r="X14" s="342"/>
      <c r="Y14" s="342"/>
      <c r="Z14" s="342"/>
      <c r="AA14" s="363"/>
      <c r="AB14" s="363"/>
      <c r="AC14" s="342"/>
      <c r="AD14" s="342"/>
      <c r="AE14" s="342"/>
      <c r="AF14" s="361"/>
      <c r="AG14" s="342"/>
      <c r="AH14" s="342">
        <v>26</v>
      </c>
      <c r="AI14" s="342"/>
      <c r="AJ14" s="342"/>
      <c r="AK14" s="342"/>
      <c r="AL14" s="342"/>
      <c r="AM14" s="342"/>
      <c r="AN14" s="342"/>
      <c r="AO14" s="342"/>
      <c r="AP14" s="342"/>
      <c r="AQ14" s="342"/>
      <c r="AR14" s="342"/>
      <c r="AS14" s="342">
        <v>28.5</v>
      </c>
      <c r="AT14" s="342"/>
      <c r="AU14" s="342">
        <v>39</v>
      </c>
      <c r="AV14" s="361"/>
      <c r="AW14" s="342"/>
      <c r="AX14" s="342"/>
      <c r="AY14" s="363"/>
      <c r="AZ14" s="342"/>
    </row>
    <row r="15" spans="1:52" ht="26.4" x14ac:dyDescent="0.25">
      <c r="A15" s="248">
        <v>11</v>
      </c>
      <c r="B15" s="249" t="s">
        <v>1219</v>
      </c>
      <c r="C15" s="249" t="s">
        <v>1220</v>
      </c>
      <c r="D15" s="253" t="s">
        <v>429</v>
      </c>
      <c r="E15" s="336">
        <v>1500</v>
      </c>
      <c r="F15" s="250">
        <v>400</v>
      </c>
      <c r="G15" s="248"/>
      <c r="H15" s="250"/>
      <c r="I15" s="332">
        <f t="shared" si="0"/>
        <v>600000</v>
      </c>
      <c r="J15" s="361"/>
      <c r="K15" s="361"/>
      <c r="L15" s="361"/>
      <c r="M15" s="361"/>
      <c r="N15" s="361"/>
      <c r="O15" s="361"/>
      <c r="P15" s="361"/>
      <c r="Q15" s="361"/>
      <c r="R15" s="361"/>
      <c r="S15" s="361"/>
      <c r="T15" s="360"/>
      <c r="U15" s="360">
        <v>180</v>
      </c>
      <c r="V15" s="361"/>
      <c r="W15" s="342"/>
      <c r="X15" s="342"/>
      <c r="Y15" s="342"/>
      <c r="Z15" s="342"/>
      <c r="AA15" s="363"/>
      <c r="AB15" s="363"/>
      <c r="AC15" s="342"/>
      <c r="AD15" s="342"/>
      <c r="AE15" s="342"/>
      <c r="AF15" s="361"/>
      <c r="AG15" s="342"/>
      <c r="AH15" s="342">
        <v>170</v>
      </c>
      <c r="AI15" s="342"/>
      <c r="AJ15" s="342"/>
      <c r="AK15" s="342"/>
      <c r="AL15" s="342"/>
      <c r="AM15" s="342"/>
      <c r="AN15" s="342"/>
      <c r="AO15" s="342"/>
      <c r="AP15" s="342"/>
      <c r="AQ15" s="342"/>
      <c r="AR15" s="342">
        <v>250</v>
      </c>
      <c r="AS15" s="342">
        <v>135</v>
      </c>
      <c r="AT15" s="342"/>
      <c r="AU15" s="342"/>
      <c r="AV15" s="361"/>
      <c r="AW15" s="342"/>
      <c r="AX15" s="342"/>
      <c r="AY15" s="363"/>
      <c r="AZ15" s="342"/>
    </row>
    <row r="16" spans="1:52" ht="26.4" x14ac:dyDescent="0.25">
      <c r="A16" s="248">
        <v>12</v>
      </c>
      <c r="B16" s="249" t="s">
        <v>1221</v>
      </c>
      <c r="C16" s="249" t="s">
        <v>1222</v>
      </c>
      <c r="D16" s="253" t="s">
        <v>429</v>
      </c>
      <c r="E16" s="336">
        <v>1000</v>
      </c>
      <c r="F16" s="250">
        <v>240</v>
      </c>
      <c r="G16" s="248"/>
      <c r="H16" s="250"/>
      <c r="I16" s="332">
        <f t="shared" si="0"/>
        <v>240000</v>
      </c>
      <c r="J16" s="361"/>
      <c r="K16" s="361"/>
      <c r="L16" s="361"/>
      <c r="M16" s="361"/>
      <c r="N16" s="361"/>
      <c r="O16" s="361"/>
      <c r="P16" s="361"/>
      <c r="Q16" s="361"/>
      <c r="R16" s="361"/>
      <c r="S16" s="361"/>
      <c r="T16" s="360"/>
      <c r="U16" s="360">
        <v>170</v>
      </c>
      <c r="V16" s="361"/>
      <c r="W16" s="342"/>
      <c r="X16" s="342"/>
      <c r="Y16" s="342"/>
      <c r="Z16" s="342"/>
      <c r="AA16" s="363"/>
      <c r="AB16" s="363"/>
      <c r="AC16" s="342"/>
      <c r="AD16" s="342"/>
      <c r="AE16" s="342"/>
      <c r="AF16" s="361"/>
      <c r="AG16" s="342"/>
      <c r="AH16" s="342"/>
      <c r="AI16" s="342"/>
      <c r="AJ16" s="342"/>
      <c r="AK16" s="342"/>
      <c r="AL16" s="342"/>
      <c r="AM16" s="342"/>
      <c r="AN16" s="342"/>
      <c r="AO16" s="342"/>
      <c r="AP16" s="342"/>
      <c r="AQ16" s="342"/>
      <c r="AR16" s="342">
        <v>230</v>
      </c>
      <c r="AS16" s="342"/>
      <c r="AT16" s="342"/>
      <c r="AU16" s="342"/>
      <c r="AV16" s="361"/>
      <c r="AW16" s="342"/>
      <c r="AX16" s="342">
        <v>149</v>
      </c>
      <c r="AY16" s="363"/>
      <c r="AZ16" s="342"/>
    </row>
    <row r="17" spans="1:52" x14ac:dyDescent="0.25">
      <c r="A17" s="248">
        <v>13</v>
      </c>
      <c r="B17" s="249" t="s">
        <v>455</v>
      </c>
      <c r="C17" s="331" t="s">
        <v>455</v>
      </c>
      <c r="D17" s="253" t="s">
        <v>429</v>
      </c>
      <c r="E17" s="336">
        <v>1000</v>
      </c>
      <c r="F17" s="250">
        <v>150</v>
      </c>
      <c r="G17" s="248"/>
      <c r="H17" s="250"/>
      <c r="I17" s="332">
        <f t="shared" si="0"/>
        <v>150000</v>
      </c>
      <c r="J17" s="361"/>
      <c r="K17" s="361"/>
      <c r="L17" s="361"/>
      <c r="M17" s="361"/>
      <c r="N17" s="361">
        <v>145</v>
      </c>
      <c r="O17" s="361"/>
      <c r="P17" s="361"/>
      <c r="Q17" s="361">
        <v>78</v>
      </c>
      <c r="R17" s="361"/>
      <c r="S17" s="361"/>
      <c r="T17" s="360">
        <v>70</v>
      </c>
      <c r="U17" s="360"/>
      <c r="V17" s="361">
        <v>64</v>
      </c>
      <c r="W17" s="342"/>
      <c r="X17" s="342"/>
      <c r="Y17" s="342"/>
      <c r="Z17" s="342"/>
      <c r="AA17" s="363"/>
      <c r="AB17" s="363"/>
      <c r="AC17" s="342"/>
      <c r="AD17" s="342"/>
      <c r="AE17" s="342"/>
      <c r="AF17" s="361"/>
      <c r="AG17" s="342">
        <v>64</v>
      </c>
      <c r="AH17" s="342"/>
      <c r="AI17" s="342"/>
      <c r="AJ17" s="342"/>
      <c r="AK17" s="342"/>
      <c r="AL17" s="342"/>
      <c r="AM17" s="342"/>
      <c r="AN17" s="342"/>
      <c r="AO17" s="342"/>
      <c r="AP17" s="342"/>
      <c r="AQ17" s="342"/>
      <c r="AR17" s="342">
        <v>110</v>
      </c>
      <c r="AS17" s="342">
        <v>112</v>
      </c>
      <c r="AT17" s="361">
        <v>93</v>
      </c>
      <c r="AU17" s="342"/>
      <c r="AV17" s="361">
        <v>91</v>
      </c>
      <c r="AW17" s="342"/>
      <c r="AX17" s="342">
        <v>88</v>
      </c>
      <c r="AY17" s="363"/>
      <c r="AZ17" s="342"/>
    </row>
    <row r="18" spans="1:52" x14ac:dyDescent="0.25">
      <c r="A18" s="248">
        <v>14</v>
      </c>
      <c r="B18" s="249" t="s">
        <v>456</v>
      </c>
      <c r="C18" s="331" t="s">
        <v>456</v>
      </c>
      <c r="D18" s="253" t="s">
        <v>429</v>
      </c>
      <c r="E18" s="336">
        <v>200</v>
      </c>
      <c r="F18" s="250">
        <v>150</v>
      </c>
      <c r="G18" s="248"/>
      <c r="H18" s="250"/>
      <c r="I18" s="332">
        <f t="shared" si="0"/>
        <v>30000</v>
      </c>
      <c r="J18" s="361"/>
      <c r="K18" s="361"/>
      <c r="L18" s="361"/>
      <c r="M18" s="361"/>
      <c r="N18" s="361">
        <v>145</v>
      </c>
      <c r="O18" s="361"/>
      <c r="P18" s="361"/>
      <c r="Q18" s="361">
        <v>78</v>
      </c>
      <c r="R18" s="361"/>
      <c r="S18" s="361"/>
      <c r="T18" s="360">
        <v>70</v>
      </c>
      <c r="U18" s="360"/>
      <c r="V18" s="361">
        <v>64</v>
      </c>
      <c r="W18" s="342"/>
      <c r="X18" s="342"/>
      <c r="Y18" s="342"/>
      <c r="Z18" s="342"/>
      <c r="AA18" s="363"/>
      <c r="AB18" s="363"/>
      <c r="AC18" s="342"/>
      <c r="AD18" s="342"/>
      <c r="AE18" s="342"/>
      <c r="AF18" s="361"/>
      <c r="AG18" s="342">
        <v>64</v>
      </c>
      <c r="AH18" s="342"/>
      <c r="AI18" s="342"/>
      <c r="AJ18" s="342"/>
      <c r="AK18" s="342"/>
      <c r="AL18" s="342"/>
      <c r="AM18" s="342"/>
      <c r="AN18" s="342"/>
      <c r="AO18" s="342"/>
      <c r="AP18" s="342"/>
      <c r="AQ18" s="342"/>
      <c r="AR18" s="342">
        <v>110</v>
      </c>
      <c r="AS18" s="342">
        <v>125</v>
      </c>
      <c r="AT18" s="361">
        <v>93</v>
      </c>
      <c r="AU18" s="342"/>
      <c r="AV18" s="361">
        <v>91</v>
      </c>
      <c r="AW18" s="342"/>
      <c r="AX18" s="342">
        <v>88</v>
      </c>
      <c r="AY18" s="363"/>
      <c r="AZ18" s="342"/>
    </row>
    <row r="19" spans="1:52" x14ac:dyDescent="0.25">
      <c r="A19" s="248">
        <v>15</v>
      </c>
      <c r="B19" s="249" t="s">
        <v>457</v>
      </c>
      <c r="C19" s="331" t="s">
        <v>457</v>
      </c>
      <c r="D19" s="253" t="s">
        <v>429</v>
      </c>
      <c r="E19" s="336">
        <v>100</v>
      </c>
      <c r="F19" s="250">
        <v>150</v>
      </c>
      <c r="G19" s="248"/>
      <c r="H19" s="250"/>
      <c r="I19" s="332">
        <f t="shared" si="0"/>
        <v>15000</v>
      </c>
      <c r="J19" s="361"/>
      <c r="K19" s="361"/>
      <c r="L19" s="361"/>
      <c r="M19" s="361"/>
      <c r="N19" s="361">
        <v>145</v>
      </c>
      <c r="O19" s="361"/>
      <c r="P19" s="361"/>
      <c r="Q19" s="361">
        <v>78</v>
      </c>
      <c r="R19" s="361"/>
      <c r="S19" s="361"/>
      <c r="T19" s="360">
        <v>70</v>
      </c>
      <c r="U19" s="360"/>
      <c r="V19" s="361">
        <v>64</v>
      </c>
      <c r="W19" s="342"/>
      <c r="X19" s="342"/>
      <c r="Y19" s="342"/>
      <c r="Z19" s="342"/>
      <c r="AA19" s="363"/>
      <c r="AB19" s="363"/>
      <c r="AC19" s="342"/>
      <c r="AD19" s="342"/>
      <c r="AE19" s="342"/>
      <c r="AF19" s="361"/>
      <c r="AG19" s="342">
        <v>64</v>
      </c>
      <c r="AH19" s="342"/>
      <c r="AI19" s="342"/>
      <c r="AJ19" s="342"/>
      <c r="AK19" s="342"/>
      <c r="AL19" s="342"/>
      <c r="AM19" s="342"/>
      <c r="AN19" s="342"/>
      <c r="AO19" s="342"/>
      <c r="AP19" s="342"/>
      <c r="AQ19" s="342"/>
      <c r="AR19" s="342">
        <v>110</v>
      </c>
      <c r="AS19" s="342">
        <v>112</v>
      </c>
      <c r="AT19" s="361">
        <v>93</v>
      </c>
      <c r="AU19" s="342"/>
      <c r="AV19" s="361">
        <v>91</v>
      </c>
      <c r="AW19" s="342"/>
      <c r="AX19" s="342">
        <v>88</v>
      </c>
      <c r="AY19" s="363"/>
      <c r="AZ19" s="342"/>
    </row>
    <row r="20" spans="1:52" x14ac:dyDescent="0.25">
      <c r="A20" s="248">
        <v>16</v>
      </c>
      <c r="B20" s="249" t="s">
        <v>458</v>
      </c>
      <c r="C20" s="331" t="s">
        <v>458</v>
      </c>
      <c r="D20" s="253" t="s">
        <v>429</v>
      </c>
      <c r="E20" s="336">
        <v>400</v>
      </c>
      <c r="F20" s="250">
        <v>150</v>
      </c>
      <c r="G20" s="248"/>
      <c r="H20" s="250"/>
      <c r="I20" s="332">
        <f t="shared" si="0"/>
        <v>60000</v>
      </c>
      <c r="J20" s="361"/>
      <c r="K20" s="361"/>
      <c r="L20" s="361"/>
      <c r="M20" s="361"/>
      <c r="N20" s="361">
        <v>145</v>
      </c>
      <c r="O20" s="361"/>
      <c r="P20" s="364"/>
      <c r="Q20" s="361">
        <v>78</v>
      </c>
      <c r="R20" s="361"/>
      <c r="S20" s="361"/>
      <c r="T20" s="360">
        <v>70</v>
      </c>
      <c r="U20" s="360"/>
      <c r="V20" s="361">
        <v>64</v>
      </c>
      <c r="W20" s="342"/>
      <c r="X20" s="342"/>
      <c r="Y20" s="342"/>
      <c r="Z20" s="342"/>
      <c r="AA20" s="363"/>
      <c r="AB20" s="363"/>
      <c r="AC20" s="342"/>
      <c r="AD20" s="342"/>
      <c r="AE20" s="342"/>
      <c r="AF20" s="361"/>
      <c r="AG20" s="342">
        <v>64</v>
      </c>
      <c r="AH20" s="342"/>
      <c r="AI20" s="342"/>
      <c r="AJ20" s="342"/>
      <c r="AK20" s="342"/>
      <c r="AL20" s="342"/>
      <c r="AM20" s="342"/>
      <c r="AN20" s="342"/>
      <c r="AO20" s="342"/>
      <c r="AP20" s="342"/>
      <c r="AQ20" s="342"/>
      <c r="AR20" s="342">
        <v>110</v>
      </c>
      <c r="AS20" s="342">
        <v>112</v>
      </c>
      <c r="AT20" s="361">
        <v>93</v>
      </c>
      <c r="AU20" s="342"/>
      <c r="AV20" s="361">
        <v>91</v>
      </c>
      <c r="AW20" s="342"/>
      <c r="AX20" s="342">
        <v>88</v>
      </c>
      <c r="AY20" s="363"/>
      <c r="AZ20" s="342"/>
    </row>
    <row r="21" spans="1:52" ht="26.4" x14ac:dyDescent="0.25">
      <c r="A21" s="248">
        <v>17</v>
      </c>
      <c r="B21" s="249" t="s">
        <v>461</v>
      </c>
      <c r="C21" s="331" t="s">
        <v>462</v>
      </c>
      <c r="D21" s="253"/>
      <c r="E21" s="336">
        <v>100</v>
      </c>
      <c r="F21" s="250">
        <v>6390</v>
      </c>
      <c r="G21" s="248"/>
      <c r="H21" s="250"/>
      <c r="I21" s="332">
        <f t="shared" si="0"/>
        <v>639000</v>
      </c>
      <c r="J21" s="361"/>
      <c r="K21" s="361"/>
      <c r="L21" s="361"/>
      <c r="M21" s="361"/>
      <c r="N21" s="361"/>
      <c r="O21" s="361"/>
      <c r="P21" s="364"/>
      <c r="Q21" s="361"/>
      <c r="R21" s="361"/>
      <c r="S21" s="361"/>
      <c r="T21" s="360">
        <v>5800</v>
      </c>
      <c r="U21" s="360"/>
      <c r="V21" s="361"/>
      <c r="W21" s="342"/>
      <c r="X21" s="342"/>
      <c r="Y21" s="342"/>
      <c r="Z21" s="342"/>
      <c r="AA21" s="363"/>
      <c r="AB21" s="363"/>
      <c r="AC21" s="342"/>
      <c r="AD21" s="342">
        <v>5200</v>
      </c>
      <c r="AE21" s="342"/>
      <c r="AF21" s="361"/>
      <c r="AG21" s="342"/>
      <c r="AH21" s="342"/>
      <c r="AI21" s="342"/>
      <c r="AJ21" s="342"/>
      <c r="AK21" s="342"/>
      <c r="AL21" s="342"/>
      <c r="AM21" s="342"/>
      <c r="AN21" s="342"/>
      <c r="AO21" s="342"/>
      <c r="AP21" s="342"/>
      <c r="AQ21" s="342"/>
      <c r="AR21" s="342"/>
      <c r="AS21" s="342"/>
      <c r="AT21" s="342">
        <v>4851</v>
      </c>
      <c r="AU21" s="342"/>
      <c r="AV21" s="361"/>
      <c r="AW21" s="342"/>
      <c r="AX21" s="342"/>
      <c r="AY21" s="363"/>
      <c r="AZ21" s="342"/>
    </row>
    <row r="22" spans="1:52" ht="26.4" x14ac:dyDescent="0.25">
      <c r="A22" s="248">
        <v>18</v>
      </c>
      <c r="B22" s="249" t="s">
        <v>463</v>
      </c>
      <c r="C22" s="331" t="s">
        <v>464</v>
      </c>
      <c r="D22" s="253"/>
      <c r="E22" s="336">
        <v>300</v>
      </c>
      <c r="F22" s="250">
        <v>7780</v>
      </c>
      <c r="G22" s="248"/>
      <c r="H22" s="250"/>
      <c r="I22" s="332">
        <f t="shared" si="0"/>
        <v>2334000</v>
      </c>
      <c r="J22" s="361"/>
      <c r="K22" s="361"/>
      <c r="L22" s="361"/>
      <c r="M22" s="361"/>
      <c r="N22" s="361"/>
      <c r="O22" s="361"/>
      <c r="P22" s="361"/>
      <c r="Q22" s="361"/>
      <c r="R22" s="361"/>
      <c r="S22" s="361"/>
      <c r="T22" s="360">
        <v>6800</v>
      </c>
      <c r="U22" s="360"/>
      <c r="V22" s="361"/>
      <c r="W22" s="342"/>
      <c r="X22" s="342"/>
      <c r="Y22" s="342"/>
      <c r="Z22" s="342"/>
      <c r="AA22" s="363"/>
      <c r="AB22" s="363"/>
      <c r="AC22" s="342"/>
      <c r="AD22" s="342">
        <v>5400</v>
      </c>
      <c r="AE22" s="342"/>
      <c r="AF22" s="361"/>
      <c r="AG22" s="342"/>
      <c r="AH22" s="342"/>
      <c r="AI22" s="342"/>
      <c r="AJ22" s="342"/>
      <c r="AK22" s="342"/>
      <c r="AL22" s="342"/>
      <c r="AM22" s="342"/>
      <c r="AN22" s="342"/>
      <c r="AO22" s="342"/>
      <c r="AP22" s="342"/>
      <c r="AQ22" s="342"/>
      <c r="AR22" s="342"/>
      <c r="AS22" s="342">
        <v>6995</v>
      </c>
      <c r="AT22" s="342">
        <v>5414</v>
      </c>
      <c r="AU22" s="342"/>
      <c r="AV22" s="361"/>
      <c r="AW22" s="342"/>
      <c r="AX22" s="342"/>
      <c r="AY22" s="363"/>
      <c r="AZ22" s="342"/>
    </row>
    <row r="23" spans="1:52" x14ac:dyDescent="0.25">
      <c r="A23" s="248">
        <v>19</v>
      </c>
      <c r="B23" s="249" t="s">
        <v>466</v>
      </c>
      <c r="C23" s="331" t="s">
        <v>466</v>
      </c>
      <c r="D23" s="253" t="s">
        <v>429</v>
      </c>
      <c r="E23" s="336">
        <v>50</v>
      </c>
      <c r="F23" s="250">
        <v>950</v>
      </c>
      <c r="G23" s="248"/>
      <c r="H23" s="250"/>
      <c r="I23" s="332">
        <f t="shared" si="0"/>
        <v>47500</v>
      </c>
      <c r="J23" s="361"/>
      <c r="K23" s="361"/>
      <c r="L23" s="361"/>
      <c r="M23" s="361"/>
      <c r="N23" s="361">
        <v>815</v>
      </c>
      <c r="O23" s="361"/>
      <c r="P23" s="361">
        <v>492</v>
      </c>
      <c r="Q23" s="361"/>
      <c r="R23" s="361"/>
      <c r="S23" s="361"/>
      <c r="T23" s="360"/>
      <c r="U23" s="360"/>
      <c r="V23" s="361"/>
      <c r="W23" s="342"/>
      <c r="X23" s="342"/>
      <c r="Y23" s="342"/>
      <c r="Z23" s="342"/>
      <c r="AA23" s="363"/>
      <c r="AB23" s="363"/>
      <c r="AC23" s="342"/>
      <c r="AD23" s="342"/>
      <c r="AE23" s="342"/>
      <c r="AF23" s="361"/>
      <c r="AG23" s="342"/>
      <c r="AH23" s="342"/>
      <c r="AI23" s="342"/>
      <c r="AJ23" s="342"/>
      <c r="AK23" s="342"/>
      <c r="AL23" s="342"/>
      <c r="AM23" s="342"/>
      <c r="AN23" s="342"/>
      <c r="AO23" s="342">
        <v>892</v>
      </c>
      <c r="AP23" s="342"/>
      <c r="AQ23" s="342"/>
      <c r="AR23" s="342"/>
      <c r="AS23" s="342"/>
      <c r="AT23" s="342">
        <v>544</v>
      </c>
      <c r="AU23" s="342"/>
      <c r="AV23" s="361"/>
      <c r="AW23" s="342"/>
      <c r="AX23" s="342"/>
      <c r="AY23" s="363"/>
      <c r="AZ23" s="342"/>
    </row>
    <row r="24" spans="1:52" ht="26.4" x14ac:dyDescent="0.25">
      <c r="A24" s="248">
        <v>20</v>
      </c>
      <c r="B24" s="249" t="s">
        <v>467</v>
      </c>
      <c r="C24" s="331" t="s">
        <v>467</v>
      </c>
      <c r="D24" s="253" t="s">
        <v>429</v>
      </c>
      <c r="E24" s="336">
        <v>1000</v>
      </c>
      <c r="F24" s="250">
        <v>900</v>
      </c>
      <c r="G24" s="248"/>
      <c r="H24" s="250"/>
      <c r="I24" s="332">
        <f t="shared" si="0"/>
        <v>900000</v>
      </c>
      <c r="J24" s="361"/>
      <c r="K24" s="361"/>
      <c r="L24" s="361"/>
      <c r="M24" s="361"/>
      <c r="N24" s="361"/>
      <c r="O24" s="361"/>
      <c r="P24" s="361">
        <v>439</v>
      </c>
      <c r="Q24" s="361"/>
      <c r="R24" s="361"/>
      <c r="S24" s="361"/>
      <c r="T24" s="360"/>
      <c r="U24" s="360"/>
      <c r="V24" s="361"/>
      <c r="W24" s="342"/>
      <c r="X24" s="342"/>
      <c r="Y24" s="342"/>
      <c r="Z24" s="342"/>
      <c r="AA24" s="363"/>
      <c r="AB24" s="363"/>
      <c r="AC24" s="342"/>
      <c r="AD24" s="342"/>
      <c r="AE24" s="342"/>
      <c r="AF24" s="361">
        <v>519</v>
      </c>
      <c r="AG24" s="342">
        <v>520</v>
      </c>
      <c r="AH24" s="342"/>
      <c r="AI24" s="342"/>
      <c r="AJ24" s="342"/>
      <c r="AK24" s="342"/>
      <c r="AL24" s="342"/>
      <c r="AM24" s="342"/>
      <c r="AN24" s="342"/>
      <c r="AO24" s="342">
        <v>682</v>
      </c>
      <c r="AP24" s="342"/>
      <c r="AQ24" s="342"/>
      <c r="AR24" s="342"/>
      <c r="AS24" s="342"/>
      <c r="AT24" s="342">
        <v>444</v>
      </c>
      <c r="AU24" s="342"/>
      <c r="AV24" s="361"/>
      <c r="AW24" s="342"/>
      <c r="AX24" s="342"/>
      <c r="AY24" s="363"/>
      <c r="AZ24" s="342"/>
    </row>
    <row r="25" spans="1:52" ht="52.8" x14ac:dyDescent="0.25">
      <c r="A25" s="248">
        <v>21</v>
      </c>
      <c r="B25" s="249" t="s">
        <v>468</v>
      </c>
      <c r="C25" s="331" t="s">
        <v>468</v>
      </c>
      <c r="D25" s="253" t="s">
        <v>474</v>
      </c>
      <c r="E25" s="336">
        <v>40</v>
      </c>
      <c r="F25" s="250">
        <v>7725</v>
      </c>
      <c r="G25" s="248"/>
      <c r="H25" s="250"/>
      <c r="I25" s="332">
        <f t="shared" si="0"/>
        <v>309000</v>
      </c>
      <c r="J25" s="361"/>
      <c r="K25" s="361"/>
      <c r="L25" s="361"/>
      <c r="M25" s="361"/>
      <c r="N25" s="361"/>
      <c r="O25" s="361"/>
      <c r="P25" s="361"/>
      <c r="Q25" s="361"/>
      <c r="R25" s="361"/>
      <c r="S25" s="361"/>
      <c r="T25" s="360"/>
      <c r="U25" s="360"/>
      <c r="V25" s="361"/>
      <c r="W25" s="342"/>
      <c r="X25" s="342"/>
      <c r="Y25" s="342"/>
      <c r="Z25" s="342"/>
      <c r="AA25" s="363"/>
      <c r="AB25" s="363"/>
      <c r="AC25" s="342"/>
      <c r="AD25" s="342"/>
      <c r="AE25" s="342"/>
      <c r="AF25" s="361"/>
      <c r="AG25" s="342"/>
      <c r="AH25" s="342"/>
      <c r="AI25" s="342"/>
      <c r="AJ25" s="342"/>
      <c r="AK25" s="342"/>
      <c r="AL25" s="342"/>
      <c r="AM25" s="342"/>
      <c r="AN25" s="342"/>
      <c r="AO25" s="342"/>
      <c r="AP25" s="342"/>
      <c r="AQ25" s="342"/>
      <c r="AR25" s="342"/>
      <c r="AS25" s="342"/>
      <c r="AT25" s="342"/>
      <c r="AU25" s="342"/>
      <c r="AV25" s="361"/>
      <c r="AW25" s="342"/>
      <c r="AX25" s="342"/>
      <c r="AY25" s="363"/>
      <c r="AZ25" s="342"/>
    </row>
    <row r="26" spans="1:52" ht="26.4" x14ac:dyDescent="0.25">
      <c r="A26" s="248">
        <v>22</v>
      </c>
      <c r="B26" s="249" t="s">
        <v>469</v>
      </c>
      <c r="C26" s="331" t="s">
        <v>469</v>
      </c>
      <c r="D26" s="253" t="s">
        <v>429</v>
      </c>
      <c r="E26" s="336">
        <v>600</v>
      </c>
      <c r="F26" s="250">
        <v>7724</v>
      </c>
      <c r="G26" s="248"/>
      <c r="H26" s="250"/>
      <c r="I26" s="332">
        <f t="shared" si="0"/>
        <v>4634400</v>
      </c>
      <c r="J26" s="361"/>
      <c r="K26" s="361"/>
      <c r="L26" s="361"/>
      <c r="M26" s="361"/>
      <c r="N26" s="361"/>
      <c r="O26" s="361"/>
      <c r="P26" s="361">
        <v>4978</v>
      </c>
      <c r="Q26" s="361"/>
      <c r="R26" s="361"/>
      <c r="S26" s="361"/>
      <c r="T26" s="360"/>
      <c r="U26" s="360"/>
      <c r="V26" s="361"/>
      <c r="W26" s="342"/>
      <c r="X26" s="342"/>
      <c r="Y26" s="342"/>
      <c r="Z26" s="342"/>
      <c r="AA26" s="363"/>
      <c r="AB26" s="363"/>
      <c r="AC26" s="342"/>
      <c r="AD26" s="342"/>
      <c r="AE26" s="342"/>
      <c r="AF26" s="361">
        <v>4110</v>
      </c>
      <c r="AG26" s="342"/>
      <c r="AH26" s="342"/>
      <c r="AI26" s="342"/>
      <c r="AJ26" s="342"/>
      <c r="AK26" s="342"/>
      <c r="AL26" s="342"/>
      <c r="AM26" s="342"/>
      <c r="AN26" s="342"/>
      <c r="AO26" s="342">
        <v>4425</v>
      </c>
      <c r="AP26" s="342"/>
      <c r="AQ26" s="342"/>
      <c r="AR26" s="342"/>
      <c r="AS26" s="342"/>
      <c r="AT26" s="342">
        <v>2984</v>
      </c>
      <c r="AU26" s="342"/>
      <c r="AV26" s="361"/>
      <c r="AW26" s="342"/>
      <c r="AX26" s="342"/>
      <c r="AY26" s="363"/>
      <c r="AZ26" s="342"/>
    </row>
    <row r="27" spans="1:52" ht="26.4" x14ac:dyDescent="0.25">
      <c r="A27" s="248">
        <v>23</v>
      </c>
      <c r="B27" s="52" t="s">
        <v>1210</v>
      </c>
      <c r="C27" s="349" t="s">
        <v>470</v>
      </c>
      <c r="D27" s="58" t="s">
        <v>429</v>
      </c>
      <c r="E27" s="67">
        <v>600</v>
      </c>
      <c r="F27" s="250">
        <v>288.2</v>
      </c>
      <c r="G27" s="248"/>
      <c r="H27" s="250"/>
      <c r="I27" s="332">
        <f t="shared" si="0"/>
        <v>172920</v>
      </c>
      <c r="J27" s="361"/>
      <c r="K27" s="361"/>
      <c r="L27" s="361"/>
      <c r="M27" s="361"/>
      <c r="N27" s="361"/>
      <c r="O27" s="361"/>
      <c r="P27" s="361"/>
      <c r="Q27" s="361"/>
      <c r="R27" s="361"/>
      <c r="S27" s="361"/>
      <c r="T27" s="360"/>
      <c r="U27" s="360"/>
      <c r="V27" s="361"/>
      <c r="W27" s="342"/>
      <c r="X27" s="342"/>
      <c r="Y27" s="342"/>
      <c r="Z27" s="342"/>
      <c r="AA27" s="363"/>
      <c r="AB27" s="363"/>
      <c r="AC27" s="342"/>
      <c r="AD27" s="342"/>
      <c r="AE27" s="342"/>
      <c r="AF27" s="361"/>
      <c r="AG27" s="342"/>
      <c r="AH27" s="342"/>
      <c r="AI27" s="342"/>
      <c r="AJ27" s="342"/>
      <c r="AK27" s="342"/>
      <c r="AL27" s="342"/>
      <c r="AM27" s="342"/>
      <c r="AN27" s="342"/>
      <c r="AO27" s="342"/>
      <c r="AP27" s="342"/>
      <c r="AQ27" s="342"/>
      <c r="AR27" s="342"/>
      <c r="AS27" s="342"/>
      <c r="AT27" s="342"/>
      <c r="AU27" s="342"/>
      <c r="AV27" s="361"/>
      <c r="AW27" s="342"/>
      <c r="AX27" s="342"/>
      <c r="AY27" s="363"/>
      <c r="AZ27" s="342"/>
    </row>
    <row r="28" spans="1:52" ht="26.4" x14ac:dyDescent="0.25">
      <c r="A28" s="248">
        <v>24</v>
      </c>
      <c r="B28" s="52" t="s">
        <v>1209</v>
      </c>
      <c r="C28" s="349" t="s">
        <v>471</v>
      </c>
      <c r="D28" s="58" t="s">
        <v>429</v>
      </c>
      <c r="E28" s="67">
        <v>300</v>
      </c>
      <c r="F28" s="250">
        <v>6237</v>
      </c>
      <c r="G28" s="248"/>
      <c r="H28" s="250"/>
      <c r="I28" s="332">
        <f t="shared" si="0"/>
        <v>1871100</v>
      </c>
      <c r="J28" s="361"/>
      <c r="K28" s="361"/>
      <c r="L28" s="361"/>
      <c r="M28" s="361"/>
      <c r="N28" s="361"/>
      <c r="O28" s="361"/>
      <c r="P28" s="361"/>
      <c r="Q28" s="361"/>
      <c r="R28" s="361"/>
      <c r="S28" s="361"/>
      <c r="T28" s="360"/>
      <c r="U28" s="360"/>
      <c r="V28" s="361"/>
      <c r="W28" s="342"/>
      <c r="X28" s="342"/>
      <c r="Y28" s="342"/>
      <c r="Z28" s="342"/>
      <c r="AA28" s="363"/>
      <c r="AB28" s="363"/>
      <c r="AC28" s="342"/>
      <c r="AD28" s="342"/>
      <c r="AE28" s="342"/>
      <c r="AF28" s="361"/>
      <c r="AG28" s="342"/>
      <c r="AH28" s="342"/>
      <c r="AI28" s="342"/>
      <c r="AJ28" s="342"/>
      <c r="AK28" s="342"/>
      <c r="AL28" s="342"/>
      <c r="AM28" s="342"/>
      <c r="AN28" s="342"/>
      <c r="AO28" s="342"/>
      <c r="AP28" s="342"/>
      <c r="AQ28" s="342"/>
      <c r="AR28" s="342"/>
      <c r="AS28" s="342"/>
      <c r="AT28" s="342"/>
      <c r="AU28" s="342"/>
      <c r="AV28" s="361"/>
      <c r="AW28" s="342"/>
      <c r="AX28" s="342"/>
      <c r="AY28" s="363"/>
      <c r="AZ28" s="342"/>
    </row>
    <row r="29" spans="1:52" ht="26.4" x14ac:dyDescent="0.25">
      <c r="A29" s="248">
        <v>25</v>
      </c>
      <c r="B29" s="52" t="s">
        <v>1208</v>
      </c>
      <c r="C29" s="349" t="s">
        <v>472</v>
      </c>
      <c r="D29" s="58" t="s">
        <v>438</v>
      </c>
      <c r="E29" s="67">
        <v>300</v>
      </c>
      <c r="F29" s="250">
        <v>2277</v>
      </c>
      <c r="G29" s="248"/>
      <c r="H29" s="250"/>
      <c r="I29" s="332">
        <f t="shared" si="0"/>
        <v>683100</v>
      </c>
      <c r="J29" s="361"/>
      <c r="K29" s="361"/>
      <c r="L29" s="361"/>
      <c r="M29" s="361"/>
      <c r="N29" s="361"/>
      <c r="O29" s="361"/>
      <c r="P29" s="361"/>
      <c r="Q29" s="361"/>
      <c r="R29" s="361"/>
      <c r="S29" s="361"/>
      <c r="T29" s="360"/>
      <c r="U29" s="360"/>
      <c r="V29" s="361"/>
      <c r="W29" s="342"/>
      <c r="X29" s="342"/>
      <c r="Y29" s="342"/>
      <c r="Z29" s="342"/>
      <c r="AA29" s="363"/>
      <c r="AB29" s="363"/>
      <c r="AC29" s="342"/>
      <c r="AD29" s="342"/>
      <c r="AE29" s="342"/>
      <c r="AF29" s="361"/>
      <c r="AG29" s="342"/>
      <c r="AH29" s="342"/>
      <c r="AI29" s="342"/>
      <c r="AJ29" s="342"/>
      <c r="AK29" s="342"/>
      <c r="AL29" s="342"/>
      <c r="AM29" s="342"/>
      <c r="AN29" s="342"/>
      <c r="AO29" s="342"/>
      <c r="AP29" s="342"/>
      <c r="AQ29" s="342"/>
      <c r="AR29" s="342"/>
      <c r="AS29" s="342"/>
      <c r="AT29" s="342"/>
      <c r="AU29" s="342"/>
      <c r="AV29" s="361"/>
      <c r="AW29" s="342"/>
      <c r="AX29" s="342"/>
      <c r="AY29" s="363"/>
      <c r="AZ29" s="342"/>
    </row>
    <row r="30" spans="1:52" ht="26.4" x14ac:dyDescent="0.25">
      <c r="A30" s="248">
        <v>26</v>
      </c>
      <c r="B30" s="249" t="s">
        <v>473</v>
      </c>
      <c r="C30" s="331" t="s">
        <v>473</v>
      </c>
      <c r="D30" s="253" t="s">
        <v>474</v>
      </c>
      <c r="E30" s="336">
        <v>30</v>
      </c>
      <c r="F30" s="250">
        <v>36000</v>
      </c>
      <c r="G30" s="248"/>
      <c r="H30" s="250"/>
      <c r="I30" s="332">
        <f t="shared" si="0"/>
        <v>1080000</v>
      </c>
      <c r="J30" s="361"/>
      <c r="K30" s="361"/>
      <c r="L30" s="361"/>
      <c r="M30" s="361"/>
      <c r="N30" s="361"/>
      <c r="O30" s="361"/>
      <c r="P30" s="361"/>
      <c r="Q30" s="361"/>
      <c r="R30" s="361"/>
      <c r="S30" s="361"/>
      <c r="T30" s="360"/>
      <c r="U30" s="360"/>
      <c r="V30" s="361"/>
      <c r="W30" s="342"/>
      <c r="X30" s="342"/>
      <c r="Y30" s="342"/>
      <c r="Z30" s="342"/>
      <c r="AA30" s="363"/>
      <c r="AB30" s="363"/>
      <c r="AC30" s="342"/>
      <c r="AD30" s="342"/>
      <c r="AE30" s="342"/>
      <c r="AF30" s="361"/>
      <c r="AG30" s="342"/>
      <c r="AH30" s="342"/>
      <c r="AI30" s="342"/>
      <c r="AJ30" s="342"/>
      <c r="AK30" s="342"/>
      <c r="AL30" s="342"/>
      <c r="AM30" s="342"/>
      <c r="AN30" s="342"/>
      <c r="AO30" s="342"/>
      <c r="AP30" s="342"/>
      <c r="AQ30" s="342"/>
      <c r="AR30" s="342"/>
      <c r="AS30" s="342"/>
      <c r="AT30" s="342"/>
      <c r="AU30" s="342"/>
      <c r="AV30" s="361"/>
      <c r="AW30" s="342"/>
      <c r="AX30" s="342"/>
      <c r="AY30" s="363"/>
      <c r="AZ30" s="342"/>
    </row>
    <row r="31" spans="1:52" ht="26.4" x14ac:dyDescent="0.25">
      <c r="A31" s="248">
        <v>27</v>
      </c>
      <c r="B31" s="249" t="s">
        <v>475</v>
      </c>
      <c r="C31" s="331" t="s">
        <v>475</v>
      </c>
      <c r="D31" s="253" t="s">
        <v>474</v>
      </c>
      <c r="E31" s="336">
        <v>50</v>
      </c>
      <c r="F31" s="250">
        <v>32000</v>
      </c>
      <c r="G31" s="248"/>
      <c r="H31" s="250"/>
      <c r="I31" s="332">
        <f t="shared" si="0"/>
        <v>1600000</v>
      </c>
      <c r="J31" s="361"/>
      <c r="K31" s="361"/>
      <c r="L31" s="361"/>
      <c r="M31" s="361"/>
      <c r="N31" s="361"/>
      <c r="O31" s="361"/>
      <c r="P31" s="360"/>
      <c r="Q31" s="361"/>
      <c r="R31" s="361"/>
      <c r="S31" s="361"/>
      <c r="T31" s="360"/>
      <c r="U31" s="360"/>
      <c r="V31" s="361"/>
      <c r="W31" s="342"/>
      <c r="X31" s="342"/>
      <c r="Y31" s="342"/>
      <c r="Z31" s="342"/>
      <c r="AA31" s="363"/>
      <c r="AB31" s="363"/>
      <c r="AC31" s="342"/>
      <c r="AD31" s="342"/>
      <c r="AE31" s="342"/>
      <c r="AF31" s="361"/>
      <c r="AG31" s="342"/>
      <c r="AH31" s="342"/>
      <c r="AI31" s="342"/>
      <c r="AJ31" s="342"/>
      <c r="AK31" s="342"/>
      <c r="AL31" s="342"/>
      <c r="AM31" s="342"/>
      <c r="AN31" s="342"/>
      <c r="AO31" s="342"/>
      <c r="AP31" s="342"/>
      <c r="AQ31" s="342"/>
      <c r="AR31" s="342"/>
      <c r="AS31" s="342"/>
      <c r="AT31" s="342"/>
      <c r="AU31" s="342"/>
      <c r="AV31" s="361"/>
      <c r="AW31" s="342"/>
      <c r="AX31" s="342">
        <v>16900</v>
      </c>
      <c r="AY31" s="363"/>
      <c r="AZ31" s="342"/>
    </row>
    <row r="32" spans="1:52" x14ac:dyDescent="0.25">
      <c r="A32" s="248">
        <v>28</v>
      </c>
      <c r="B32" s="249" t="s">
        <v>477</v>
      </c>
      <c r="C32" s="331" t="s">
        <v>477</v>
      </c>
      <c r="D32" s="253" t="s">
        <v>478</v>
      </c>
      <c r="E32" s="336">
        <v>450</v>
      </c>
      <c r="F32" s="250">
        <v>9000</v>
      </c>
      <c r="G32" s="248"/>
      <c r="H32" s="250"/>
      <c r="I32" s="332">
        <f t="shared" si="0"/>
        <v>4050000</v>
      </c>
      <c r="J32" s="361"/>
      <c r="K32" s="361"/>
      <c r="L32" s="361"/>
      <c r="M32" s="361"/>
      <c r="N32" s="361"/>
      <c r="O32" s="361"/>
      <c r="P32" s="360"/>
      <c r="Q32" s="361"/>
      <c r="R32" s="361"/>
      <c r="S32" s="361"/>
      <c r="T32" s="360"/>
      <c r="U32" s="360"/>
      <c r="V32" s="361"/>
      <c r="W32" s="342"/>
      <c r="X32" s="342"/>
      <c r="Y32" s="342"/>
      <c r="Z32" s="342"/>
      <c r="AA32" s="363"/>
      <c r="AB32" s="363"/>
      <c r="AC32" s="342"/>
      <c r="AD32" s="342"/>
      <c r="AE32" s="342"/>
      <c r="AF32" s="361"/>
      <c r="AG32" s="342"/>
      <c r="AH32" s="342"/>
      <c r="AI32" s="342"/>
      <c r="AJ32" s="342"/>
      <c r="AK32" s="342"/>
      <c r="AL32" s="342"/>
      <c r="AM32" s="342"/>
      <c r="AN32" s="342"/>
      <c r="AO32" s="342"/>
      <c r="AP32" s="342"/>
      <c r="AQ32" s="342"/>
      <c r="AR32" s="342"/>
      <c r="AS32" s="342"/>
      <c r="AT32" s="342"/>
      <c r="AU32" s="342"/>
      <c r="AV32" s="361"/>
      <c r="AW32" s="342"/>
      <c r="AX32" s="342"/>
      <c r="AY32" s="363"/>
      <c r="AZ32" s="342"/>
    </row>
    <row r="33" spans="1:52" x14ac:dyDescent="0.25">
      <c r="A33" s="248">
        <v>29</v>
      </c>
      <c r="B33" s="249" t="s">
        <v>479</v>
      </c>
      <c r="C33" s="331" t="s">
        <v>479</v>
      </c>
      <c r="D33" s="253" t="s">
        <v>429</v>
      </c>
      <c r="E33" s="336">
        <v>10</v>
      </c>
      <c r="F33" s="250">
        <v>550</v>
      </c>
      <c r="G33" s="248"/>
      <c r="H33" s="250"/>
      <c r="I33" s="332">
        <f t="shared" si="0"/>
        <v>5500</v>
      </c>
      <c r="J33" s="361"/>
      <c r="K33" s="361"/>
      <c r="L33" s="361"/>
      <c r="M33" s="361"/>
      <c r="N33" s="361">
        <v>428</v>
      </c>
      <c r="O33" s="361"/>
      <c r="P33" s="361"/>
      <c r="Q33" s="361"/>
      <c r="R33" s="361">
        <v>330</v>
      </c>
      <c r="S33" s="361"/>
      <c r="T33" s="360"/>
      <c r="U33" s="360"/>
      <c r="V33" s="361"/>
      <c r="W33" s="342"/>
      <c r="X33" s="342"/>
      <c r="Y33" s="342"/>
      <c r="Z33" s="342"/>
      <c r="AA33" s="363"/>
      <c r="AB33" s="363"/>
      <c r="AC33" s="342">
        <v>520</v>
      </c>
      <c r="AD33" s="342"/>
      <c r="AE33" s="342"/>
      <c r="AF33" s="361"/>
      <c r="AG33" s="342">
        <v>280</v>
      </c>
      <c r="AH33" s="342"/>
      <c r="AI33" s="342"/>
      <c r="AJ33" s="342"/>
      <c r="AK33" s="342"/>
      <c r="AL33" s="342"/>
      <c r="AM33" s="342"/>
      <c r="AN33" s="342"/>
      <c r="AO33" s="342"/>
      <c r="AP33" s="342"/>
      <c r="AQ33" s="342"/>
      <c r="AR33" s="342"/>
      <c r="AS33" s="342"/>
      <c r="AT33" s="342">
        <v>397</v>
      </c>
      <c r="AU33" s="342"/>
      <c r="AV33" s="361">
        <v>381</v>
      </c>
      <c r="AW33" s="342"/>
      <c r="AX33" s="342"/>
      <c r="AY33" s="363"/>
      <c r="AZ33" s="342"/>
    </row>
    <row r="34" spans="1:52" x14ac:dyDescent="0.25">
      <c r="A34" s="248">
        <v>30</v>
      </c>
      <c r="B34" s="249" t="s">
        <v>480</v>
      </c>
      <c r="C34" s="331" t="s">
        <v>480</v>
      </c>
      <c r="D34" s="253" t="s">
        <v>429</v>
      </c>
      <c r="E34" s="336">
        <v>100</v>
      </c>
      <c r="F34" s="250">
        <v>550</v>
      </c>
      <c r="G34" s="248"/>
      <c r="H34" s="250"/>
      <c r="I34" s="332">
        <f t="shared" si="0"/>
        <v>55000</v>
      </c>
      <c r="J34" s="361"/>
      <c r="K34" s="361"/>
      <c r="L34" s="361"/>
      <c r="M34" s="361"/>
      <c r="N34" s="361">
        <v>428</v>
      </c>
      <c r="O34" s="361"/>
      <c r="P34" s="361"/>
      <c r="Q34" s="361"/>
      <c r="R34" s="361">
        <v>330</v>
      </c>
      <c r="S34" s="361"/>
      <c r="T34" s="360"/>
      <c r="U34" s="360"/>
      <c r="V34" s="361"/>
      <c r="W34" s="342"/>
      <c r="X34" s="342"/>
      <c r="Y34" s="342"/>
      <c r="Z34" s="342"/>
      <c r="AA34" s="363"/>
      <c r="AB34" s="363"/>
      <c r="AC34" s="342">
        <v>520</v>
      </c>
      <c r="AD34" s="342"/>
      <c r="AE34" s="342"/>
      <c r="AF34" s="361"/>
      <c r="AG34" s="342"/>
      <c r="AH34" s="342"/>
      <c r="AI34" s="342"/>
      <c r="AJ34" s="342"/>
      <c r="AK34" s="342"/>
      <c r="AL34" s="342"/>
      <c r="AM34" s="342"/>
      <c r="AN34" s="342"/>
      <c r="AO34" s="342"/>
      <c r="AP34" s="342">
        <v>530</v>
      </c>
      <c r="AQ34" s="342"/>
      <c r="AR34" s="342"/>
      <c r="AS34" s="342"/>
      <c r="AT34" s="342">
        <v>397</v>
      </c>
      <c r="AU34" s="342"/>
      <c r="AV34" s="361">
        <v>381</v>
      </c>
      <c r="AW34" s="342"/>
      <c r="AX34" s="342"/>
      <c r="AY34" s="363"/>
      <c r="AZ34" s="342"/>
    </row>
    <row r="35" spans="1:52" x14ac:dyDescent="0.25">
      <c r="A35" s="248">
        <v>31</v>
      </c>
      <c r="B35" s="249" t="s">
        <v>481</v>
      </c>
      <c r="C35" s="331" t="s">
        <v>481</v>
      </c>
      <c r="D35" s="253" t="s">
        <v>429</v>
      </c>
      <c r="E35" s="336">
        <v>100</v>
      </c>
      <c r="F35" s="250">
        <v>550</v>
      </c>
      <c r="G35" s="248"/>
      <c r="H35" s="250"/>
      <c r="I35" s="332">
        <f t="shared" si="0"/>
        <v>55000</v>
      </c>
      <c r="J35" s="361"/>
      <c r="K35" s="361"/>
      <c r="L35" s="361"/>
      <c r="M35" s="361"/>
      <c r="N35" s="361">
        <v>428</v>
      </c>
      <c r="O35" s="361"/>
      <c r="P35" s="361"/>
      <c r="Q35" s="361">
        <v>308</v>
      </c>
      <c r="R35" s="361">
        <v>330</v>
      </c>
      <c r="S35" s="361"/>
      <c r="T35" s="360"/>
      <c r="U35" s="360"/>
      <c r="V35" s="361"/>
      <c r="W35" s="342"/>
      <c r="X35" s="342"/>
      <c r="Y35" s="342"/>
      <c r="Z35" s="342"/>
      <c r="AA35" s="363"/>
      <c r="AB35" s="363"/>
      <c r="AC35" s="342"/>
      <c r="AD35" s="342"/>
      <c r="AE35" s="342"/>
      <c r="AF35" s="361"/>
      <c r="AG35" s="342">
        <v>280</v>
      </c>
      <c r="AH35" s="342"/>
      <c r="AI35" s="342"/>
      <c r="AJ35" s="342"/>
      <c r="AK35" s="342"/>
      <c r="AL35" s="342"/>
      <c r="AM35" s="342"/>
      <c r="AN35" s="342"/>
      <c r="AO35" s="342"/>
      <c r="AP35" s="342">
        <v>530</v>
      </c>
      <c r="AQ35" s="342"/>
      <c r="AR35" s="342"/>
      <c r="AS35" s="342"/>
      <c r="AT35" s="342">
        <v>397</v>
      </c>
      <c r="AU35" s="342"/>
      <c r="AV35" s="361">
        <v>381</v>
      </c>
      <c r="AW35" s="342"/>
      <c r="AX35" s="342"/>
      <c r="AY35" s="363"/>
      <c r="AZ35" s="342"/>
    </row>
    <row r="36" spans="1:52" x14ac:dyDescent="0.25">
      <c r="A36" s="248">
        <v>32</v>
      </c>
      <c r="B36" s="249" t="s">
        <v>482</v>
      </c>
      <c r="C36" s="331" t="s">
        <v>482</v>
      </c>
      <c r="D36" s="253" t="s">
        <v>429</v>
      </c>
      <c r="E36" s="336">
        <v>100</v>
      </c>
      <c r="F36" s="250">
        <v>550</v>
      </c>
      <c r="G36" s="248"/>
      <c r="H36" s="250"/>
      <c r="I36" s="332">
        <f t="shared" si="0"/>
        <v>55000</v>
      </c>
      <c r="J36" s="361"/>
      <c r="K36" s="361"/>
      <c r="L36" s="361"/>
      <c r="M36" s="361"/>
      <c r="N36" s="361">
        <v>428</v>
      </c>
      <c r="O36" s="361"/>
      <c r="P36" s="361"/>
      <c r="Q36" s="361"/>
      <c r="R36" s="361"/>
      <c r="S36" s="361"/>
      <c r="T36" s="360"/>
      <c r="U36" s="360"/>
      <c r="V36" s="361"/>
      <c r="W36" s="342"/>
      <c r="X36" s="342"/>
      <c r="Y36" s="342"/>
      <c r="Z36" s="342"/>
      <c r="AA36" s="363"/>
      <c r="AB36" s="363"/>
      <c r="AC36" s="342"/>
      <c r="AD36" s="342"/>
      <c r="AE36" s="342"/>
      <c r="AF36" s="361"/>
      <c r="AG36" s="342">
        <v>280</v>
      </c>
      <c r="AH36" s="342"/>
      <c r="AI36" s="342"/>
      <c r="AJ36" s="342"/>
      <c r="AK36" s="342"/>
      <c r="AL36" s="342"/>
      <c r="AM36" s="342"/>
      <c r="AN36" s="342"/>
      <c r="AO36" s="342"/>
      <c r="AP36" s="342">
        <v>530</v>
      </c>
      <c r="AQ36" s="342"/>
      <c r="AR36" s="342"/>
      <c r="AS36" s="342"/>
      <c r="AT36" s="342">
        <v>397</v>
      </c>
      <c r="AU36" s="342"/>
      <c r="AV36" s="361">
        <v>381</v>
      </c>
      <c r="AW36" s="342"/>
      <c r="AX36" s="342"/>
      <c r="AY36" s="363"/>
      <c r="AZ36" s="342"/>
    </row>
    <row r="37" spans="1:52" x14ac:dyDescent="0.25">
      <c r="A37" s="248">
        <v>33</v>
      </c>
      <c r="B37" s="249" t="s">
        <v>483</v>
      </c>
      <c r="C37" s="331" t="s">
        <v>483</v>
      </c>
      <c r="D37" s="253" t="s">
        <v>429</v>
      </c>
      <c r="E37" s="336">
        <v>100</v>
      </c>
      <c r="F37" s="250">
        <v>550</v>
      </c>
      <c r="G37" s="248"/>
      <c r="H37" s="250"/>
      <c r="I37" s="332">
        <f t="shared" ref="I37:I68" si="1">E37*F37</f>
        <v>55000</v>
      </c>
      <c r="J37" s="361"/>
      <c r="K37" s="361"/>
      <c r="L37" s="361"/>
      <c r="M37" s="361"/>
      <c r="N37" s="361">
        <v>428</v>
      </c>
      <c r="O37" s="361"/>
      <c r="P37" s="361"/>
      <c r="Q37" s="361"/>
      <c r="R37" s="361"/>
      <c r="S37" s="361"/>
      <c r="T37" s="360"/>
      <c r="U37" s="360"/>
      <c r="V37" s="361">
        <v>300</v>
      </c>
      <c r="W37" s="342"/>
      <c r="X37" s="342"/>
      <c r="Y37" s="342"/>
      <c r="Z37" s="342"/>
      <c r="AA37" s="363"/>
      <c r="AB37" s="363"/>
      <c r="AC37" s="342"/>
      <c r="AD37" s="342"/>
      <c r="AE37" s="342"/>
      <c r="AF37" s="361"/>
      <c r="AG37" s="342"/>
      <c r="AH37" s="342"/>
      <c r="AI37" s="342"/>
      <c r="AJ37" s="342"/>
      <c r="AK37" s="342"/>
      <c r="AL37" s="342"/>
      <c r="AM37" s="342"/>
      <c r="AN37" s="342"/>
      <c r="AO37" s="342"/>
      <c r="AP37" s="342">
        <v>530</v>
      </c>
      <c r="AQ37" s="342"/>
      <c r="AR37" s="342"/>
      <c r="AS37" s="342"/>
      <c r="AT37" s="342"/>
      <c r="AU37" s="342"/>
      <c r="AV37" s="361"/>
      <c r="AW37" s="342"/>
      <c r="AX37" s="342"/>
      <c r="AY37" s="363"/>
      <c r="AZ37" s="342"/>
    </row>
    <row r="38" spans="1:52" x14ac:dyDescent="0.25">
      <c r="A38" s="248">
        <v>34</v>
      </c>
      <c r="B38" s="249" t="s">
        <v>484</v>
      </c>
      <c r="C38" s="331" t="s">
        <v>484</v>
      </c>
      <c r="D38" s="253" t="s">
        <v>429</v>
      </c>
      <c r="E38" s="336">
        <v>10</v>
      </c>
      <c r="F38" s="250">
        <v>850</v>
      </c>
      <c r="G38" s="248"/>
      <c r="H38" s="250"/>
      <c r="I38" s="332">
        <f t="shared" si="1"/>
        <v>8500</v>
      </c>
      <c r="J38" s="361"/>
      <c r="K38" s="361"/>
      <c r="L38" s="361"/>
      <c r="M38" s="361"/>
      <c r="N38" s="361"/>
      <c r="O38" s="361"/>
      <c r="P38" s="361"/>
      <c r="Q38" s="361"/>
      <c r="R38" s="361"/>
      <c r="S38" s="361"/>
      <c r="T38" s="360"/>
      <c r="U38" s="360"/>
      <c r="V38" s="361"/>
      <c r="W38" s="342"/>
      <c r="X38" s="342"/>
      <c r="Y38" s="342"/>
      <c r="Z38" s="342"/>
      <c r="AA38" s="363"/>
      <c r="AB38" s="363"/>
      <c r="AC38" s="342"/>
      <c r="AD38" s="342"/>
      <c r="AE38" s="342"/>
      <c r="AF38" s="361"/>
      <c r="AG38" s="342"/>
      <c r="AH38" s="342"/>
      <c r="AI38" s="342"/>
      <c r="AJ38" s="342"/>
      <c r="AK38" s="342"/>
      <c r="AL38" s="342"/>
      <c r="AM38" s="342"/>
      <c r="AN38" s="342"/>
      <c r="AO38" s="342"/>
      <c r="AP38" s="342"/>
      <c r="AQ38" s="342"/>
      <c r="AR38" s="342"/>
      <c r="AS38" s="342"/>
      <c r="AT38" s="342"/>
      <c r="AU38" s="342"/>
      <c r="AV38" s="361"/>
      <c r="AW38" s="342"/>
      <c r="AX38" s="342"/>
      <c r="AY38" s="363"/>
      <c r="AZ38" s="342"/>
    </row>
    <row r="39" spans="1:52" x14ac:dyDescent="0.25">
      <c r="A39" s="248">
        <v>35</v>
      </c>
      <c r="B39" s="249" t="s">
        <v>485</v>
      </c>
      <c r="C39" s="331" t="s">
        <v>485</v>
      </c>
      <c r="D39" s="253" t="s">
        <v>429</v>
      </c>
      <c r="E39" s="336">
        <v>20</v>
      </c>
      <c r="F39" s="250">
        <v>850</v>
      </c>
      <c r="G39" s="248"/>
      <c r="H39" s="250"/>
      <c r="I39" s="332">
        <f t="shared" si="1"/>
        <v>17000</v>
      </c>
      <c r="J39" s="361"/>
      <c r="K39" s="361"/>
      <c r="L39" s="361"/>
      <c r="M39" s="361"/>
      <c r="N39" s="361"/>
      <c r="O39" s="361"/>
      <c r="P39" s="361"/>
      <c r="Q39" s="361"/>
      <c r="R39" s="361"/>
      <c r="S39" s="361"/>
      <c r="T39" s="360"/>
      <c r="U39" s="360"/>
      <c r="V39" s="361"/>
      <c r="W39" s="342"/>
      <c r="X39" s="342"/>
      <c r="Y39" s="342"/>
      <c r="Z39" s="342"/>
      <c r="AA39" s="363"/>
      <c r="AB39" s="363"/>
      <c r="AC39" s="342"/>
      <c r="AD39" s="342"/>
      <c r="AE39" s="342"/>
      <c r="AF39" s="361"/>
      <c r="AG39" s="342"/>
      <c r="AH39" s="342"/>
      <c r="AI39" s="342"/>
      <c r="AJ39" s="342"/>
      <c r="AK39" s="342"/>
      <c r="AL39" s="342"/>
      <c r="AM39" s="342"/>
      <c r="AN39" s="342"/>
      <c r="AO39" s="342"/>
      <c r="AP39" s="342"/>
      <c r="AQ39" s="342"/>
      <c r="AR39" s="342"/>
      <c r="AS39" s="342"/>
      <c r="AT39" s="342"/>
      <c r="AU39" s="342"/>
      <c r="AV39" s="361"/>
      <c r="AW39" s="342"/>
      <c r="AX39" s="342"/>
      <c r="AY39" s="363"/>
      <c r="AZ39" s="342"/>
    </row>
    <row r="40" spans="1:52" x14ac:dyDescent="0.25">
      <c r="A40" s="248">
        <v>36</v>
      </c>
      <c r="B40" s="249" t="s">
        <v>486</v>
      </c>
      <c r="C40" s="331" t="s">
        <v>486</v>
      </c>
      <c r="D40" s="253" t="s">
        <v>429</v>
      </c>
      <c r="E40" s="336">
        <v>20</v>
      </c>
      <c r="F40" s="250">
        <v>850</v>
      </c>
      <c r="G40" s="248"/>
      <c r="H40" s="250"/>
      <c r="I40" s="332">
        <f t="shared" si="1"/>
        <v>17000</v>
      </c>
      <c r="J40" s="361"/>
      <c r="K40" s="361"/>
      <c r="L40" s="361"/>
      <c r="M40" s="361"/>
      <c r="N40" s="361"/>
      <c r="O40" s="361"/>
      <c r="P40" s="361"/>
      <c r="Q40" s="361"/>
      <c r="R40" s="361"/>
      <c r="S40" s="361"/>
      <c r="T40" s="360"/>
      <c r="U40" s="360"/>
      <c r="V40" s="361"/>
      <c r="W40" s="342"/>
      <c r="X40" s="342"/>
      <c r="Y40" s="342"/>
      <c r="Z40" s="342"/>
      <c r="AA40" s="363"/>
      <c r="AB40" s="363"/>
      <c r="AC40" s="342"/>
      <c r="AD40" s="342"/>
      <c r="AE40" s="342"/>
      <c r="AF40" s="361"/>
      <c r="AG40" s="342"/>
      <c r="AH40" s="342"/>
      <c r="AI40" s="342"/>
      <c r="AJ40" s="342"/>
      <c r="AK40" s="342"/>
      <c r="AL40" s="342"/>
      <c r="AM40" s="342"/>
      <c r="AN40" s="342"/>
      <c r="AO40" s="342"/>
      <c r="AP40" s="342"/>
      <c r="AQ40" s="342"/>
      <c r="AR40" s="342"/>
      <c r="AS40" s="342"/>
      <c r="AT40" s="342"/>
      <c r="AU40" s="342"/>
      <c r="AV40" s="361"/>
      <c r="AW40" s="342"/>
      <c r="AX40" s="342"/>
      <c r="AY40" s="363"/>
      <c r="AZ40" s="342"/>
    </row>
    <row r="41" spans="1:52" x14ac:dyDescent="0.25">
      <c r="A41" s="248">
        <v>37</v>
      </c>
      <c r="B41" s="249" t="s">
        <v>487</v>
      </c>
      <c r="C41" s="331" t="s">
        <v>487</v>
      </c>
      <c r="D41" s="253" t="s">
        <v>429</v>
      </c>
      <c r="E41" s="336">
        <v>10</v>
      </c>
      <c r="F41" s="250">
        <v>850</v>
      </c>
      <c r="G41" s="248"/>
      <c r="H41" s="250"/>
      <c r="I41" s="332">
        <f t="shared" si="1"/>
        <v>8500</v>
      </c>
      <c r="J41" s="361"/>
      <c r="K41" s="361"/>
      <c r="L41" s="361"/>
      <c r="M41" s="361"/>
      <c r="N41" s="361"/>
      <c r="O41" s="361"/>
      <c r="P41" s="361"/>
      <c r="Q41" s="361"/>
      <c r="R41" s="361"/>
      <c r="S41" s="361"/>
      <c r="T41" s="360"/>
      <c r="U41" s="360"/>
      <c r="V41" s="361"/>
      <c r="W41" s="342"/>
      <c r="X41" s="342"/>
      <c r="Y41" s="342"/>
      <c r="Z41" s="342"/>
      <c r="AA41" s="363"/>
      <c r="AB41" s="363"/>
      <c r="AC41" s="342"/>
      <c r="AD41" s="342"/>
      <c r="AE41" s="342"/>
      <c r="AF41" s="361"/>
      <c r="AG41" s="342"/>
      <c r="AH41" s="342"/>
      <c r="AI41" s="342"/>
      <c r="AJ41" s="342"/>
      <c r="AK41" s="342"/>
      <c r="AL41" s="342"/>
      <c r="AM41" s="342"/>
      <c r="AN41" s="342"/>
      <c r="AO41" s="342"/>
      <c r="AP41" s="342"/>
      <c r="AQ41" s="342"/>
      <c r="AR41" s="342"/>
      <c r="AS41" s="342"/>
      <c r="AT41" s="342"/>
      <c r="AU41" s="342"/>
      <c r="AV41" s="361"/>
      <c r="AW41" s="342"/>
      <c r="AX41" s="342"/>
      <c r="AY41" s="363"/>
      <c r="AZ41" s="342"/>
    </row>
    <row r="42" spans="1:52" x14ac:dyDescent="0.25">
      <c r="A42" s="248">
        <v>38</v>
      </c>
      <c r="B42" s="249" t="s">
        <v>488</v>
      </c>
      <c r="C42" s="331" t="s">
        <v>488</v>
      </c>
      <c r="D42" s="253" t="s">
        <v>429</v>
      </c>
      <c r="E42" s="336">
        <v>50</v>
      </c>
      <c r="F42" s="250">
        <v>5500</v>
      </c>
      <c r="G42" s="248"/>
      <c r="H42" s="250"/>
      <c r="I42" s="332">
        <f t="shared" si="1"/>
        <v>275000</v>
      </c>
      <c r="J42" s="361"/>
      <c r="K42" s="361"/>
      <c r="L42" s="361"/>
      <c r="M42" s="361"/>
      <c r="N42" s="361"/>
      <c r="O42" s="361"/>
      <c r="P42" s="365"/>
      <c r="Q42" s="361"/>
      <c r="R42" s="361"/>
      <c r="S42" s="361"/>
      <c r="T42" s="360"/>
      <c r="U42" s="360"/>
      <c r="V42" s="361"/>
      <c r="W42" s="342"/>
      <c r="X42" s="342"/>
      <c r="Y42" s="342"/>
      <c r="Z42" s="342"/>
      <c r="AA42" s="363"/>
      <c r="AB42" s="363"/>
      <c r="AC42" s="342"/>
      <c r="AD42" s="342"/>
      <c r="AE42" s="342"/>
      <c r="AF42" s="361"/>
      <c r="AG42" s="342"/>
      <c r="AH42" s="342"/>
      <c r="AI42" s="342"/>
      <c r="AJ42" s="342"/>
      <c r="AK42" s="342"/>
      <c r="AL42" s="342"/>
      <c r="AM42" s="342"/>
      <c r="AN42" s="342"/>
      <c r="AO42" s="342"/>
      <c r="AP42" s="342"/>
      <c r="AQ42" s="342"/>
      <c r="AR42" s="342"/>
      <c r="AS42" s="342"/>
      <c r="AT42" s="342"/>
      <c r="AU42" s="342"/>
      <c r="AV42" s="361"/>
      <c r="AW42" s="342"/>
      <c r="AX42" s="342"/>
      <c r="AY42" s="363"/>
      <c r="AZ42" s="342"/>
    </row>
    <row r="43" spans="1:52" x14ac:dyDescent="0.25">
      <c r="A43" s="248">
        <v>39</v>
      </c>
      <c r="B43" s="249" t="s">
        <v>492</v>
      </c>
      <c r="C43" s="331" t="s">
        <v>492</v>
      </c>
      <c r="D43" s="253" t="s">
        <v>429</v>
      </c>
      <c r="E43" s="336">
        <v>20</v>
      </c>
      <c r="F43" s="250">
        <v>190</v>
      </c>
      <c r="G43" s="248"/>
      <c r="H43" s="250"/>
      <c r="I43" s="332">
        <f t="shared" si="1"/>
        <v>3800</v>
      </c>
      <c r="J43" s="361"/>
      <c r="K43" s="361"/>
      <c r="L43" s="361"/>
      <c r="M43" s="361"/>
      <c r="N43" s="361"/>
      <c r="O43" s="361"/>
      <c r="P43" s="365">
        <v>149</v>
      </c>
      <c r="Q43" s="361"/>
      <c r="R43" s="361"/>
      <c r="S43" s="361"/>
      <c r="T43" s="360"/>
      <c r="U43" s="360"/>
      <c r="V43" s="361"/>
      <c r="W43" s="342"/>
      <c r="X43" s="342"/>
      <c r="Y43" s="342"/>
      <c r="Z43" s="342"/>
      <c r="AA43" s="363"/>
      <c r="AB43" s="363"/>
      <c r="AC43" s="342"/>
      <c r="AD43" s="342"/>
      <c r="AE43" s="342"/>
      <c r="AF43" s="361"/>
      <c r="AG43" s="342">
        <v>130</v>
      </c>
      <c r="AH43" s="342"/>
      <c r="AI43" s="342"/>
      <c r="AJ43" s="342"/>
      <c r="AK43" s="342"/>
      <c r="AL43" s="342"/>
      <c r="AM43" s="342"/>
      <c r="AN43" s="342"/>
      <c r="AO43" s="342"/>
      <c r="AP43" s="342"/>
      <c r="AQ43" s="342"/>
      <c r="AR43" s="342"/>
      <c r="AS43" s="342"/>
      <c r="AT43" s="342"/>
      <c r="AU43" s="342"/>
      <c r="AV43" s="361"/>
      <c r="AW43" s="342"/>
      <c r="AX43" s="342"/>
      <c r="AY43" s="363"/>
      <c r="AZ43" s="342"/>
    </row>
    <row r="44" spans="1:52" x14ac:dyDescent="0.25">
      <c r="A44" s="248">
        <v>40</v>
      </c>
      <c r="B44" s="249" t="s">
        <v>493</v>
      </c>
      <c r="C44" s="331" t="s">
        <v>493</v>
      </c>
      <c r="D44" s="253" t="s">
        <v>429</v>
      </c>
      <c r="E44" s="336">
        <v>20</v>
      </c>
      <c r="F44" s="250">
        <v>190</v>
      </c>
      <c r="G44" s="248"/>
      <c r="H44" s="250"/>
      <c r="I44" s="332">
        <f t="shared" si="1"/>
        <v>3800</v>
      </c>
      <c r="J44" s="361"/>
      <c r="K44" s="361"/>
      <c r="L44" s="361"/>
      <c r="M44" s="361"/>
      <c r="N44" s="361"/>
      <c r="O44" s="361"/>
      <c r="P44" s="361">
        <v>149</v>
      </c>
      <c r="Q44" s="361"/>
      <c r="R44" s="361"/>
      <c r="S44" s="361"/>
      <c r="T44" s="360"/>
      <c r="U44" s="360"/>
      <c r="V44" s="361"/>
      <c r="W44" s="342"/>
      <c r="X44" s="342"/>
      <c r="Y44" s="342"/>
      <c r="Z44" s="342"/>
      <c r="AA44" s="363"/>
      <c r="AB44" s="363"/>
      <c r="AC44" s="342"/>
      <c r="AD44" s="342"/>
      <c r="AE44" s="342"/>
      <c r="AF44" s="361"/>
      <c r="AG44" s="342">
        <v>130</v>
      </c>
      <c r="AH44" s="342"/>
      <c r="AI44" s="342"/>
      <c r="AJ44" s="342"/>
      <c r="AK44" s="342"/>
      <c r="AL44" s="342"/>
      <c r="AM44" s="342"/>
      <c r="AN44" s="342"/>
      <c r="AO44" s="342"/>
      <c r="AP44" s="342"/>
      <c r="AQ44" s="342"/>
      <c r="AR44" s="342"/>
      <c r="AS44" s="342"/>
      <c r="AT44" s="342"/>
      <c r="AU44" s="342"/>
      <c r="AV44" s="361"/>
      <c r="AW44" s="342"/>
      <c r="AX44" s="342"/>
      <c r="AY44" s="363"/>
      <c r="AZ44" s="342"/>
    </row>
    <row r="45" spans="1:52" x14ac:dyDescent="0.25">
      <c r="A45" s="248">
        <v>41</v>
      </c>
      <c r="B45" s="348" t="s">
        <v>494</v>
      </c>
      <c r="C45" s="331" t="s">
        <v>494</v>
      </c>
      <c r="D45" s="253" t="s">
        <v>429</v>
      </c>
      <c r="E45" s="336">
        <v>20</v>
      </c>
      <c r="F45" s="250">
        <v>3400</v>
      </c>
      <c r="G45" s="248"/>
      <c r="H45" s="250"/>
      <c r="I45" s="332">
        <f t="shared" si="1"/>
        <v>68000</v>
      </c>
      <c r="J45" s="361"/>
      <c r="K45" s="361"/>
      <c r="L45" s="361"/>
      <c r="M45" s="361"/>
      <c r="N45" s="361"/>
      <c r="O45" s="361"/>
      <c r="P45" s="361"/>
      <c r="Q45" s="361"/>
      <c r="R45" s="361"/>
      <c r="S45" s="361"/>
      <c r="T45" s="360"/>
      <c r="U45" s="360"/>
      <c r="V45" s="361"/>
      <c r="W45" s="342"/>
      <c r="X45" s="342"/>
      <c r="Y45" s="342"/>
      <c r="Z45" s="342"/>
      <c r="AA45" s="363"/>
      <c r="AB45" s="363"/>
      <c r="AC45" s="342"/>
      <c r="AD45" s="342"/>
      <c r="AE45" s="342"/>
      <c r="AF45" s="361"/>
      <c r="AG45" s="342"/>
      <c r="AH45" s="342"/>
      <c r="AI45" s="342"/>
      <c r="AJ45" s="342"/>
      <c r="AK45" s="342"/>
      <c r="AL45" s="342"/>
      <c r="AM45" s="342"/>
      <c r="AN45" s="342"/>
      <c r="AO45" s="342"/>
      <c r="AP45" s="342"/>
      <c r="AQ45" s="342"/>
      <c r="AR45" s="342">
        <v>3200</v>
      </c>
      <c r="AS45" s="342"/>
      <c r="AT45" s="342"/>
      <c r="AU45" s="342"/>
      <c r="AV45" s="361"/>
      <c r="AW45" s="342"/>
      <c r="AX45" s="342"/>
      <c r="AY45" s="363"/>
      <c r="AZ45" s="342">
        <v>3200</v>
      </c>
    </row>
    <row r="46" spans="1:52" x14ac:dyDescent="0.25">
      <c r="A46" s="248">
        <v>42</v>
      </c>
      <c r="B46" s="249" t="s">
        <v>495</v>
      </c>
      <c r="C46" s="331" t="s">
        <v>496</v>
      </c>
      <c r="D46" s="253" t="s">
        <v>497</v>
      </c>
      <c r="E46" s="336">
        <v>6</v>
      </c>
      <c r="F46" s="250">
        <v>200</v>
      </c>
      <c r="G46" s="248"/>
      <c r="H46" s="250"/>
      <c r="I46" s="332">
        <f t="shared" si="1"/>
        <v>1200</v>
      </c>
      <c r="J46" s="361"/>
      <c r="K46" s="361"/>
      <c r="L46" s="361"/>
      <c r="M46" s="361"/>
      <c r="N46" s="361"/>
      <c r="O46" s="361"/>
      <c r="P46" s="361"/>
      <c r="Q46" s="361"/>
      <c r="R46" s="361"/>
      <c r="S46" s="361"/>
      <c r="T46" s="360"/>
      <c r="U46" s="360"/>
      <c r="V46" s="361"/>
      <c r="W46" s="342"/>
      <c r="X46" s="342"/>
      <c r="Y46" s="342"/>
      <c r="Z46" s="342"/>
      <c r="AA46" s="363"/>
      <c r="AB46" s="363"/>
      <c r="AC46" s="342"/>
      <c r="AD46" s="342"/>
      <c r="AE46" s="342"/>
      <c r="AF46" s="361"/>
      <c r="AG46" s="342"/>
      <c r="AH46" s="342"/>
      <c r="AI46" s="342"/>
      <c r="AJ46" s="342"/>
      <c r="AK46" s="342"/>
      <c r="AL46" s="342"/>
      <c r="AM46" s="342"/>
      <c r="AN46" s="342"/>
      <c r="AO46" s="342"/>
      <c r="AP46" s="342"/>
      <c r="AQ46" s="342"/>
      <c r="AR46" s="342"/>
      <c r="AS46" s="342"/>
      <c r="AT46" s="342"/>
      <c r="AU46" s="342"/>
      <c r="AV46" s="361"/>
      <c r="AW46" s="342"/>
      <c r="AX46" s="342"/>
      <c r="AY46" s="363"/>
      <c r="AZ46" s="342"/>
    </row>
    <row r="47" spans="1:52" x14ac:dyDescent="0.25">
      <c r="A47" s="248">
        <v>43</v>
      </c>
      <c r="B47" s="249" t="s">
        <v>498</v>
      </c>
      <c r="C47" s="331" t="s">
        <v>496</v>
      </c>
      <c r="D47" s="253" t="s">
        <v>429</v>
      </c>
      <c r="E47" s="336">
        <v>70</v>
      </c>
      <c r="F47" s="250">
        <v>150</v>
      </c>
      <c r="G47" s="248"/>
      <c r="H47" s="250"/>
      <c r="I47" s="332">
        <f t="shared" si="1"/>
        <v>10500</v>
      </c>
      <c r="J47" s="361"/>
      <c r="K47" s="361"/>
      <c r="L47" s="361"/>
      <c r="M47" s="361"/>
      <c r="N47" s="361"/>
      <c r="O47" s="361"/>
      <c r="P47" s="361"/>
      <c r="Q47" s="361"/>
      <c r="R47" s="361"/>
      <c r="S47" s="361"/>
      <c r="T47" s="360"/>
      <c r="U47" s="360"/>
      <c r="V47" s="361"/>
      <c r="W47" s="342"/>
      <c r="X47" s="342"/>
      <c r="Y47" s="342"/>
      <c r="Z47" s="342"/>
      <c r="AA47" s="363"/>
      <c r="AB47" s="363"/>
      <c r="AC47" s="342"/>
      <c r="AD47" s="342"/>
      <c r="AE47" s="342"/>
      <c r="AF47" s="361"/>
      <c r="AG47" s="342"/>
      <c r="AH47" s="342"/>
      <c r="AI47" s="342"/>
      <c r="AJ47" s="342"/>
      <c r="AK47" s="342"/>
      <c r="AL47" s="342"/>
      <c r="AM47" s="342"/>
      <c r="AN47" s="342"/>
      <c r="AO47" s="342"/>
      <c r="AP47" s="342"/>
      <c r="AQ47" s="342"/>
      <c r="AR47" s="342"/>
      <c r="AS47" s="342"/>
      <c r="AT47" s="342"/>
      <c r="AU47" s="342"/>
      <c r="AV47" s="361"/>
      <c r="AW47" s="342"/>
      <c r="AX47" s="342"/>
      <c r="AY47" s="363"/>
      <c r="AZ47" s="342"/>
    </row>
    <row r="48" spans="1:52" ht="26.4" x14ac:dyDescent="0.25">
      <c r="A48" s="248">
        <v>44</v>
      </c>
      <c r="B48" s="249" t="s">
        <v>499</v>
      </c>
      <c r="C48" s="331" t="s">
        <v>499</v>
      </c>
      <c r="D48" s="253" t="s">
        <v>429</v>
      </c>
      <c r="E48" s="336">
        <v>140</v>
      </c>
      <c r="F48" s="250">
        <v>450</v>
      </c>
      <c r="G48" s="248"/>
      <c r="H48" s="250"/>
      <c r="I48" s="332">
        <f t="shared" si="1"/>
        <v>63000</v>
      </c>
      <c r="J48" s="361"/>
      <c r="K48" s="361"/>
      <c r="L48" s="361"/>
      <c r="M48" s="361"/>
      <c r="N48" s="361"/>
      <c r="O48" s="361"/>
      <c r="P48" s="361"/>
      <c r="Q48" s="361"/>
      <c r="R48" s="361"/>
      <c r="S48" s="361"/>
      <c r="T48" s="360"/>
      <c r="U48" s="360"/>
      <c r="V48" s="361"/>
      <c r="W48" s="342"/>
      <c r="X48" s="342"/>
      <c r="Y48" s="342"/>
      <c r="Z48" s="342"/>
      <c r="AA48" s="363"/>
      <c r="AB48" s="363"/>
      <c r="AC48" s="342"/>
      <c r="AD48" s="342"/>
      <c r="AE48" s="342"/>
      <c r="AF48" s="361"/>
      <c r="AG48" s="342"/>
      <c r="AH48" s="342"/>
      <c r="AI48" s="342"/>
      <c r="AJ48" s="342"/>
      <c r="AK48" s="342"/>
      <c r="AL48" s="342"/>
      <c r="AM48" s="342"/>
      <c r="AN48" s="342"/>
      <c r="AO48" s="342"/>
      <c r="AP48" s="342"/>
      <c r="AQ48" s="342"/>
      <c r="AR48" s="342"/>
      <c r="AS48" s="342"/>
      <c r="AT48" s="342"/>
      <c r="AU48" s="342">
        <v>345</v>
      </c>
      <c r="AV48" s="361"/>
      <c r="AW48" s="342"/>
      <c r="AX48" s="342"/>
      <c r="AY48" s="363"/>
      <c r="AZ48" s="342"/>
    </row>
    <row r="49" spans="1:52" x14ac:dyDescent="0.25">
      <c r="A49" s="248">
        <v>45</v>
      </c>
      <c r="B49" s="348" t="s">
        <v>1226</v>
      </c>
      <c r="C49" s="331" t="s">
        <v>500</v>
      </c>
      <c r="D49" s="253"/>
      <c r="E49" s="336">
        <v>30</v>
      </c>
      <c r="F49" s="250">
        <v>700</v>
      </c>
      <c r="G49" s="248"/>
      <c r="H49" s="250"/>
      <c r="I49" s="332">
        <f t="shared" si="1"/>
        <v>21000</v>
      </c>
      <c r="J49" s="361"/>
      <c r="K49" s="361"/>
      <c r="L49" s="361"/>
      <c r="M49" s="361"/>
      <c r="N49" s="361"/>
      <c r="O49" s="361"/>
      <c r="P49" s="361"/>
      <c r="Q49" s="361"/>
      <c r="R49" s="361"/>
      <c r="S49" s="361"/>
      <c r="T49" s="360"/>
      <c r="U49" s="360"/>
      <c r="V49" s="361"/>
      <c r="W49" s="342"/>
      <c r="X49" s="342"/>
      <c r="Y49" s="342"/>
      <c r="Z49" s="342"/>
      <c r="AA49" s="363"/>
      <c r="AB49" s="363"/>
      <c r="AC49" s="342"/>
      <c r="AD49" s="342"/>
      <c r="AE49" s="342"/>
      <c r="AF49" s="361"/>
      <c r="AG49" s="342"/>
      <c r="AH49" s="342"/>
      <c r="AI49" s="342"/>
      <c r="AJ49" s="342"/>
      <c r="AK49" s="342"/>
      <c r="AL49" s="342"/>
      <c r="AM49" s="342"/>
      <c r="AN49" s="342"/>
      <c r="AO49" s="342"/>
      <c r="AP49" s="342"/>
      <c r="AQ49" s="342"/>
      <c r="AR49" s="342"/>
      <c r="AS49" s="342"/>
      <c r="AT49" s="342"/>
      <c r="AU49" s="342"/>
      <c r="AV49" s="361"/>
      <c r="AW49" s="342"/>
      <c r="AX49" s="342"/>
      <c r="AY49" s="363"/>
      <c r="AZ49" s="342"/>
    </row>
    <row r="50" spans="1:52" x14ac:dyDescent="0.25">
      <c r="A50" s="248">
        <v>46</v>
      </c>
      <c r="B50" s="348" t="s">
        <v>501</v>
      </c>
      <c r="C50" s="331" t="s">
        <v>502</v>
      </c>
      <c r="D50" s="253" t="s">
        <v>503</v>
      </c>
      <c r="E50" s="336">
        <v>40</v>
      </c>
      <c r="F50" s="250">
        <v>900</v>
      </c>
      <c r="G50" s="248"/>
      <c r="H50" s="250"/>
      <c r="I50" s="332">
        <f t="shared" si="1"/>
        <v>36000</v>
      </c>
      <c r="J50" s="361"/>
      <c r="K50" s="361"/>
      <c r="L50" s="361"/>
      <c r="M50" s="361"/>
      <c r="N50" s="361"/>
      <c r="O50" s="361"/>
      <c r="P50" s="361"/>
      <c r="Q50" s="361"/>
      <c r="R50" s="361"/>
      <c r="S50" s="361"/>
      <c r="T50" s="360">
        <v>700</v>
      </c>
      <c r="U50" s="360"/>
      <c r="V50" s="361"/>
      <c r="W50" s="342"/>
      <c r="X50" s="342"/>
      <c r="Y50" s="342"/>
      <c r="Z50" s="342"/>
      <c r="AA50" s="363"/>
      <c r="AB50" s="363"/>
      <c r="AC50" s="342"/>
      <c r="AD50" s="342"/>
      <c r="AE50" s="342"/>
      <c r="AF50" s="361"/>
      <c r="AG50" s="342"/>
      <c r="AH50" s="342"/>
      <c r="AI50" s="342"/>
      <c r="AJ50" s="342"/>
      <c r="AK50" s="342"/>
      <c r="AL50" s="342"/>
      <c r="AM50" s="342"/>
      <c r="AN50" s="342"/>
      <c r="AO50" s="342"/>
      <c r="AP50" s="342"/>
      <c r="AQ50" s="342"/>
      <c r="AR50" s="342"/>
      <c r="AS50" s="342"/>
      <c r="AT50" s="342"/>
      <c r="AU50" s="342">
        <v>890</v>
      </c>
      <c r="AV50" s="361"/>
      <c r="AW50" s="342"/>
      <c r="AX50" s="342"/>
      <c r="AY50" s="363"/>
      <c r="AZ50" s="342"/>
    </row>
    <row r="51" spans="1:52" x14ac:dyDescent="0.25">
      <c r="A51" s="248">
        <v>47</v>
      </c>
      <c r="B51" s="348" t="s">
        <v>1227</v>
      </c>
      <c r="C51" s="331" t="s">
        <v>1227</v>
      </c>
      <c r="D51" s="253" t="s">
        <v>429</v>
      </c>
      <c r="E51" s="336">
        <v>3600</v>
      </c>
      <c r="F51" s="250">
        <v>257</v>
      </c>
      <c r="G51" s="248"/>
      <c r="H51" s="250"/>
      <c r="I51" s="332">
        <f t="shared" si="1"/>
        <v>925200</v>
      </c>
      <c r="J51" s="361"/>
      <c r="K51" s="361"/>
      <c r="L51" s="361"/>
      <c r="M51" s="361"/>
      <c r="N51" s="361"/>
      <c r="O51" s="361"/>
      <c r="P51" s="361"/>
      <c r="Q51" s="361"/>
      <c r="R51" s="361"/>
      <c r="S51" s="361"/>
      <c r="T51" s="360"/>
      <c r="U51" s="360"/>
      <c r="V51" s="361"/>
      <c r="W51" s="342">
        <v>220</v>
      </c>
      <c r="X51" s="342"/>
      <c r="Y51" s="342"/>
      <c r="Z51" s="342"/>
      <c r="AA51" s="363"/>
      <c r="AB51" s="363"/>
      <c r="AC51" s="342"/>
      <c r="AD51" s="342"/>
      <c r="AE51" s="342"/>
      <c r="AF51" s="361"/>
      <c r="AG51" s="342"/>
      <c r="AH51" s="342"/>
      <c r="AI51" s="342"/>
      <c r="AJ51" s="342"/>
      <c r="AK51" s="342"/>
      <c r="AL51" s="342"/>
      <c r="AM51" s="342"/>
      <c r="AN51" s="342"/>
      <c r="AO51" s="342"/>
      <c r="AP51" s="342">
        <v>249</v>
      </c>
      <c r="AQ51" s="342"/>
      <c r="AR51" s="342"/>
      <c r="AS51" s="342">
        <v>215</v>
      </c>
      <c r="AT51" s="342"/>
      <c r="AU51" s="342"/>
      <c r="AV51" s="361"/>
      <c r="AW51" s="342">
        <v>218</v>
      </c>
      <c r="AX51" s="342"/>
      <c r="AY51" s="363"/>
      <c r="AZ51" s="342"/>
    </row>
    <row r="52" spans="1:52" x14ac:dyDescent="0.25">
      <c r="A52" s="248">
        <v>48</v>
      </c>
      <c r="B52" s="249" t="s">
        <v>1225</v>
      </c>
      <c r="C52" s="331" t="s">
        <v>1225</v>
      </c>
      <c r="D52" s="253"/>
      <c r="E52" s="336">
        <v>2000</v>
      </c>
      <c r="F52" s="250">
        <v>800</v>
      </c>
      <c r="G52" s="248"/>
      <c r="H52" s="250"/>
      <c r="I52" s="332">
        <f t="shared" si="1"/>
        <v>1600000</v>
      </c>
      <c r="J52" s="361"/>
      <c r="K52" s="361"/>
      <c r="L52" s="361"/>
      <c r="M52" s="361"/>
      <c r="N52" s="361"/>
      <c r="O52" s="361"/>
      <c r="P52" s="361"/>
      <c r="Q52" s="361"/>
      <c r="R52" s="361"/>
      <c r="S52" s="361"/>
      <c r="T52" s="360"/>
      <c r="U52" s="360"/>
      <c r="V52" s="361"/>
      <c r="W52" s="342">
        <v>110</v>
      </c>
      <c r="X52" s="342"/>
      <c r="Y52" s="342"/>
      <c r="Z52" s="342"/>
      <c r="AA52" s="363"/>
      <c r="AB52" s="363"/>
      <c r="AC52" s="342"/>
      <c r="AD52" s="342"/>
      <c r="AE52" s="342"/>
      <c r="AF52" s="361"/>
      <c r="AG52" s="342"/>
      <c r="AH52" s="342"/>
      <c r="AI52" s="342"/>
      <c r="AJ52" s="342"/>
      <c r="AK52" s="342"/>
      <c r="AL52" s="342"/>
      <c r="AM52" s="342"/>
      <c r="AN52" s="342"/>
      <c r="AO52" s="342"/>
      <c r="AP52" s="342"/>
      <c r="AQ52" s="342"/>
      <c r="AR52" s="342"/>
      <c r="AS52" s="342">
        <v>395</v>
      </c>
      <c r="AT52" s="342"/>
      <c r="AU52" s="342"/>
      <c r="AV52" s="361"/>
      <c r="AW52" s="342"/>
      <c r="AX52" s="342"/>
      <c r="AY52" s="363"/>
      <c r="AZ52" s="342"/>
    </row>
    <row r="53" spans="1:52" x14ac:dyDescent="0.25">
      <c r="A53" s="248">
        <v>49</v>
      </c>
      <c r="B53" s="348" t="s">
        <v>1224</v>
      </c>
      <c r="C53" s="331" t="s">
        <v>1224</v>
      </c>
      <c r="D53" s="253" t="s">
        <v>507</v>
      </c>
      <c r="E53" s="336">
        <v>200</v>
      </c>
      <c r="F53" s="250">
        <v>500</v>
      </c>
      <c r="G53" s="248"/>
      <c r="H53" s="250"/>
      <c r="I53" s="332">
        <f t="shared" si="1"/>
        <v>100000</v>
      </c>
      <c r="J53" s="361"/>
      <c r="K53" s="361"/>
      <c r="L53" s="361"/>
      <c r="M53" s="361"/>
      <c r="N53" s="361"/>
      <c r="O53" s="361"/>
      <c r="P53" s="361"/>
      <c r="Q53" s="361"/>
      <c r="R53" s="361"/>
      <c r="S53" s="361"/>
      <c r="T53" s="360"/>
      <c r="U53" s="360"/>
      <c r="V53" s="361"/>
      <c r="W53" s="342"/>
      <c r="X53" s="342"/>
      <c r="Y53" s="342"/>
      <c r="Z53" s="342"/>
      <c r="AA53" s="363"/>
      <c r="AB53" s="363"/>
      <c r="AC53" s="342"/>
      <c r="AD53" s="342"/>
      <c r="AE53" s="342"/>
      <c r="AF53" s="361"/>
      <c r="AG53" s="342"/>
      <c r="AH53" s="342"/>
      <c r="AI53" s="342"/>
      <c r="AJ53" s="342"/>
      <c r="AK53" s="342"/>
      <c r="AL53" s="342"/>
      <c r="AM53" s="342"/>
      <c r="AN53" s="342"/>
      <c r="AO53" s="342"/>
      <c r="AP53" s="342"/>
      <c r="AQ53" s="342"/>
      <c r="AR53" s="342"/>
      <c r="AS53" s="342"/>
      <c r="AT53" s="342"/>
      <c r="AU53" s="342">
        <v>432</v>
      </c>
      <c r="AV53" s="361"/>
      <c r="AW53" s="342"/>
      <c r="AX53" s="342"/>
      <c r="AY53" s="363"/>
      <c r="AZ53" s="342"/>
    </row>
    <row r="54" spans="1:52" ht="26.4" x14ac:dyDescent="0.25">
      <c r="A54" s="248">
        <v>50</v>
      </c>
      <c r="B54" s="249" t="s">
        <v>508</v>
      </c>
      <c r="C54" s="331" t="s">
        <v>508</v>
      </c>
      <c r="D54" s="253" t="s">
        <v>429</v>
      </c>
      <c r="E54" s="336">
        <v>10</v>
      </c>
      <c r="F54" s="250">
        <v>19950</v>
      </c>
      <c r="G54" s="248"/>
      <c r="H54" s="250"/>
      <c r="I54" s="332">
        <f t="shared" si="1"/>
        <v>199500</v>
      </c>
      <c r="J54" s="361"/>
      <c r="K54" s="361"/>
      <c r="L54" s="361"/>
      <c r="M54" s="361"/>
      <c r="N54" s="361"/>
      <c r="O54" s="361"/>
      <c r="P54" s="361"/>
      <c r="Q54" s="361"/>
      <c r="R54" s="361"/>
      <c r="S54" s="361"/>
      <c r="T54" s="360"/>
      <c r="U54" s="360"/>
      <c r="V54" s="361"/>
      <c r="W54" s="342"/>
      <c r="X54" s="342"/>
      <c r="Y54" s="342"/>
      <c r="Z54" s="342"/>
      <c r="AA54" s="363">
        <v>15500</v>
      </c>
      <c r="AB54" s="363">
        <v>15600</v>
      </c>
      <c r="AC54" s="342"/>
      <c r="AD54" s="342">
        <v>19000</v>
      </c>
      <c r="AE54" s="342"/>
      <c r="AF54" s="361"/>
      <c r="AG54" s="342"/>
      <c r="AH54" s="342"/>
      <c r="AI54" s="342"/>
      <c r="AJ54" s="342"/>
      <c r="AK54" s="342"/>
      <c r="AL54" s="342"/>
      <c r="AM54" s="342"/>
      <c r="AN54" s="342"/>
      <c r="AO54" s="342"/>
      <c r="AP54" s="342"/>
      <c r="AQ54" s="342"/>
      <c r="AR54" s="342"/>
      <c r="AS54" s="342"/>
      <c r="AT54" s="342"/>
      <c r="AU54" s="342"/>
      <c r="AV54" s="361"/>
      <c r="AW54" s="342"/>
      <c r="AX54" s="342"/>
      <c r="AY54" s="363"/>
      <c r="AZ54" s="342"/>
    </row>
    <row r="55" spans="1:52" ht="39.6" x14ac:dyDescent="0.25">
      <c r="A55" s="248">
        <v>51</v>
      </c>
      <c r="B55" s="249" t="s">
        <v>509</v>
      </c>
      <c r="C55" s="331" t="s">
        <v>509</v>
      </c>
      <c r="D55" s="253" t="s">
        <v>429</v>
      </c>
      <c r="E55" s="336">
        <v>1000</v>
      </c>
      <c r="F55" s="250">
        <v>550</v>
      </c>
      <c r="G55" s="248"/>
      <c r="H55" s="250"/>
      <c r="I55" s="332">
        <f t="shared" si="1"/>
        <v>550000</v>
      </c>
      <c r="J55" s="361"/>
      <c r="K55" s="361"/>
      <c r="L55" s="361"/>
      <c r="M55" s="361"/>
      <c r="N55" s="361"/>
      <c r="O55" s="361"/>
      <c r="P55" s="361"/>
      <c r="Q55" s="361"/>
      <c r="R55" s="361"/>
      <c r="S55" s="361"/>
      <c r="T55" s="360"/>
      <c r="U55" s="360"/>
      <c r="V55" s="361"/>
      <c r="W55" s="342"/>
      <c r="X55" s="342"/>
      <c r="Y55" s="342"/>
      <c r="Z55" s="342"/>
      <c r="AA55" s="363"/>
      <c r="AB55" s="363"/>
      <c r="AC55" s="342"/>
      <c r="AD55" s="342"/>
      <c r="AE55" s="342"/>
      <c r="AF55" s="361"/>
      <c r="AG55" s="342"/>
      <c r="AH55" s="342"/>
      <c r="AI55" s="342"/>
      <c r="AJ55" s="342"/>
      <c r="AK55" s="342"/>
      <c r="AL55" s="342"/>
      <c r="AM55" s="342"/>
      <c r="AN55" s="342"/>
      <c r="AO55" s="342"/>
      <c r="AP55" s="342"/>
      <c r="AQ55" s="342"/>
      <c r="AR55" s="342"/>
      <c r="AS55" s="342"/>
      <c r="AT55" s="342"/>
      <c r="AU55" s="342">
        <v>402</v>
      </c>
      <c r="AV55" s="361"/>
      <c r="AW55" s="342"/>
      <c r="AX55" s="342"/>
      <c r="AY55" s="363"/>
      <c r="AZ55" s="342"/>
    </row>
    <row r="56" spans="1:52" ht="26.4" x14ac:dyDescent="0.25">
      <c r="A56" s="248">
        <v>52</v>
      </c>
      <c r="B56" s="249" t="s">
        <v>510</v>
      </c>
      <c r="C56" s="331" t="s">
        <v>510</v>
      </c>
      <c r="D56" s="253" t="s">
        <v>429</v>
      </c>
      <c r="E56" s="336">
        <v>200</v>
      </c>
      <c r="F56" s="250">
        <v>7450</v>
      </c>
      <c r="G56" s="248"/>
      <c r="H56" s="250"/>
      <c r="I56" s="332">
        <f t="shared" si="1"/>
        <v>1490000</v>
      </c>
      <c r="J56" s="361"/>
      <c r="K56" s="361"/>
      <c r="L56" s="361"/>
      <c r="M56" s="361"/>
      <c r="N56" s="361"/>
      <c r="O56" s="361"/>
      <c r="P56" s="361"/>
      <c r="Q56" s="361"/>
      <c r="R56" s="361"/>
      <c r="S56" s="361"/>
      <c r="T56" s="360"/>
      <c r="U56" s="360"/>
      <c r="V56" s="361"/>
      <c r="W56" s="342"/>
      <c r="X56" s="342"/>
      <c r="Y56" s="342"/>
      <c r="Z56" s="342"/>
      <c r="AA56" s="363">
        <v>7400</v>
      </c>
      <c r="AB56" s="363">
        <v>7450</v>
      </c>
      <c r="AC56" s="342"/>
      <c r="AD56" s="342"/>
      <c r="AE56" s="342"/>
      <c r="AF56" s="361"/>
      <c r="AG56" s="342"/>
      <c r="AH56" s="342"/>
      <c r="AI56" s="342"/>
      <c r="AJ56" s="342"/>
      <c r="AK56" s="342"/>
      <c r="AL56" s="342"/>
      <c r="AM56" s="342"/>
      <c r="AN56" s="342"/>
      <c r="AO56" s="342"/>
      <c r="AP56" s="342"/>
      <c r="AQ56" s="342"/>
      <c r="AR56" s="342"/>
      <c r="AS56" s="342"/>
      <c r="AT56" s="342"/>
      <c r="AU56" s="342"/>
      <c r="AV56" s="361"/>
      <c r="AW56" s="342"/>
      <c r="AX56" s="342"/>
      <c r="AY56" s="363"/>
      <c r="AZ56" s="342"/>
    </row>
    <row r="57" spans="1:52" ht="26.4" x14ac:dyDescent="0.25">
      <c r="A57" s="248">
        <v>53</v>
      </c>
      <c r="B57" s="249" t="s">
        <v>511</v>
      </c>
      <c r="C57" s="331" t="s">
        <v>511</v>
      </c>
      <c r="D57" s="253" t="s">
        <v>429</v>
      </c>
      <c r="E57" s="336">
        <v>200</v>
      </c>
      <c r="F57" s="250">
        <v>7450</v>
      </c>
      <c r="G57" s="248"/>
      <c r="H57" s="250"/>
      <c r="I57" s="332">
        <f t="shared" si="1"/>
        <v>1490000</v>
      </c>
      <c r="J57" s="361"/>
      <c r="K57" s="361"/>
      <c r="L57" s="361"/>
      <c r="M57" s="361"/>
      <c r="N57" s="361"/>
      <c r="O57" s="361"/>
      <c r="P57" s="361"/>
      <c r="Q57" s="361"/>
      <c r="R57" s="361"/>
      <c r="S57" s="361"/>
      <c r="T57" s="360"/>
      <c r="U57" s="360"/>
      <c r="V57" s="361"/>
      <c r="W57" s="342"/>
      <c r="X57" s="342"/>
      <c r="Y57" s="342"/>
      <c r="Z57" s="342"/>
      <c r="AA57" s="363">
        <v>7400</v>
      </c>
      <c r="AB57" s="363">
        <v>7450</v>
      </c>
      <c r="AC57" s="342"/>
      <c r="AD57" s="342"/>
      <c r="AE57" s="342"/>
      <c r="AF57" s="361"/>
      <c r="AG57" s="342"/>
      <c r="AH57" s="342"/>
      <c r="AI57" s="342"/>
      <c r="AJ57" s="342"/>
      <c r="AK57" s="342"/>
      <c r="AL57" s="342"/>
      <c r="AM57" s="342"/>
      <c r="AN57" s="342"/>
      <c r="AO57" s="342"/>
      <c r="AP57" s="342"/>
      <c r="AQ57" s="342"/>
      <c r="AR57" s="342"/>
      <c r="AS57" s="342"/>
      <c r="AT57" s="342"/>
      <c r="AU57" s="342"/>
      <c r="AV57" s="361"/>
      <c r="AW57" s="342"/>
      <c r="AX57" s="342"/>
      <c r="AY57" s="363"/>
      <c r="AZ57" s="342"/>
    </row>
    <row r="58" spans="1:52" x14ac:dyDescent="0.25">
      <c r="A58" s="248">
        <v>54</v>
      </c>
      <c r="B58" s="348" t="s">
        <v>512</v>
      </c>
      <c r="C58" s="331" t="s">
        <v>512</v>
      </c>
      <c r="D58" s="253" t="s">
        <v>429</v>
      </c>
      <c r="E58" s="336">
        <v>1300</v>
      </c>
      <c r="F58" s="250">
        <v>387</v>
      </c>
      <c r="G58" s="248"/>
      <c r="H58" s="250"/>
      <c r="I58" s="332">
        <f t="shared" si="1"/>
        <v>503100</v>
      </c>
      <c r="J58" s="361"/>
      <c r="K58" s="361"/>
      <c r="L58" s="361"/>
      <c r="M58" s="361"/>
      <c r="N58" s="361">
        <v>187</v>
      </c>
      <c r="O58" s="361"/>
      <c r="P58" s="361"/>
      <c r="Q58" s="361"/>
      <c r="R58" s="361"/>
      <c r="S58" s="361"/>
      <c r="T58" s="360">
        <v>108</v>
      </c>
      <c r="U58" s="360"/>
      <c r="V58" s="361">
        <v>90</v>
      </c>
      <c r="W58" s="342"/>
      <c r="X58" s="342"/>
      <c r="Y58" s="342"/>
      <c r="Z58" s="342"/>
      <c r="AA58" s="363"/>
      <c r="AB58" s="363"/>
      <c r="AC58" s="342"/>
      <c r="AD58" s="342"/>
      <c r="AE58" s="342"/>
      <c r="AF58" s="361"/>
      <c r="AG58" s="342">
        <v>100</v>
      </c>
      <c r="AH58" s="342"/>
      <c r="AI58" s="342"/>
      <c r="AJ58" s="342"/>
      <c r="AK58" s="342"/>
      <c r="AL58" s="342"/>
      <c r="AM58" s="342"/>
      <c r="AN58" s="342"/>
      <c r="AO58" s="342"/>
      <c r="AP58" s="342"/>
      <c r="AQ58" s="342"/>
      <c r="AR58" s="342"/>
      <c r="AS58" s="342">
        <v>99</v>
      </c>
      <c r="AT58" s="342">
        <v>194</v>
      </c>
      <c r="AU58" s="342">
        <v>310</v>
      </c>
      <c r="AV58" s="361">
        <v>123</v>
      </c>
      <c r="AW58" s="342"/>
      <c r="AX58" s="342">
        <v>117</v>
      </c>
      <c r="AY58" s="363"/>
      <c r="AZ58" s="342"/>
    </row>
    <row r="59" spans="1:52" x14ac:dyDescent="0.25">
      <c r="A59" s="248">
        <v>55</v>
      </c>
      <c r="B59" s="249" t="s">
        <v>513</v>
      </c>
      <c r="C59" s="331" t="s">
        <v>513</v>
      </c>
      <c r="D59" s="253" t="s">
        <v>429</v>
      </c>
      <c r="E59" s="336">
        <v>2200</v>
      </c>
      <c r="F59" s="250">
        <v>430</v>
      </c>
      <c r="G59" s="248"/>
      <c r="H59" s="250"/>
      <c r="I59" s="340">
        <f t="shared" si="1"/>
        <v>946000</v>
      </c>
      <c r="J59" s="361"/>
      <c r="K59" s="361"/>
      <c r="L59" s="361"/>
      <c r="M59" s="361"/>
      <c r="N59" s="361"/>
      <c r="O59" s="361"/>
      <c r="P59" s="361"/>
      <c r="Q59" s="361"/>
      <c r="R59" s="361">
        <v>260</v>
      </c>
      <c r="S59" s="361"/>
      <c r="T59" s="360">
        <v>290</v>
      </c>
      <c r="U59" s="360"/>
      <c r="V59" s="361">
        <v>210</v>
      </c>
      <c r="W59" s="342"/>
      <c r="X59" s="342"/>
      <c r="Y59" s="342"/>
      <c r="Z59" s="342"/>
      <c r="AA59" s="363"/>
      <c r="AB59" s="363"/>
      <c r="AC59" s="342"/>
      <c r="AD59" s="342"/>
      <c r="AE59" s="342"/>
      <c r="AF59" s="361"/>
      <c r="AG59" s="342"/>
      <c r="AH59" s="342"/>
      <c r="AI59" s="342"/>
      <c r="AJ59" s="342"/>
      <c r="AK59" s="342"/>
      <c r="AL59" s="342"/>
      <c r="AM59" s="342"/>
      <c r="AN59" s="342"/>
      <c r="AO59" s="342"/>
      <c r="AP59" s="342"/>
      <c r="AQ59" s="342"/>
      <c r="AR59" s="342"/>
      <c r="AS59" s="342"/>
      <c r="AT59" s="342">
        <v>254</v>
      </c>
      <c r="AU59" s="342">
        <v>345</v>
      </c>
      <c r="AV59" s="361">
        <v>213</v>
      </c>
      <c r="AW59" s="342"/>
      <c r="AX59" s="342">
        <v>195</v>
      </c>
      <c r="AY59" s="363"/>
      <c r="AZ59" s="342"/>
    </row>
    <row r="60" spans="1:52" x14ac:dyDescent="0.25">
      <c r="A60" s="248">
        <v>56</v>
      </c>
      <c r="B60" s="249" t="s">
        <v>515</v>
      </c>
      <c r="C60" s="331" t="s">
        <v>515</v>
      </c>
      <c r="D60" s="253" t="s">
        <v>429</v>
      </c>
      <c r="E60" s="336">
        <v>50</v>
      </c>
      <c r="F60" s="250">
        <v>11450</v>
      </c>
      <c r="G60" s="248"/>
      <c r="H60" s="250"/>
      <c r="I60" s="340">
        <f t="shared" si="1"/>
        <v>572500</v>
      </c>
      <c r="J60" s="342"/>
      <c r="K60" s="342"/>
      <c r="L60" s="361"/>
      <c r="M60" s="361"/>
      <c r="N60" s="361"/>
      <c r="O60" s="361"/>
      <c r="P60" s="361"/>
      <c r="Q60" s="361"/>
      <c r="R60" s="342"/>
      <c r="S60" s="342"/>
      <c r="T60" s="360"/>
      <c r="U60" s="360"/>
      <c r="V60" s="359"/>
      <c r="W60" s="342"/>
      <c r="X60" s="342"/>
      <c r="Y60" s="342"/>
      <c r="Z60" s="342"/>
      <c r="AA60" s="342">
        <v>6600</v>
      </c>
      <c r="AB60" s="342">
        <v>6700</v>
      </c>
      <c r="AC60" s="342"/>
      <c r="AD60" s="342">
        <v>11000</v>
      </c>
      <c r="AE60" s="342"/>
      <c r="AF60" s="359"/>
      <c r="AG60" s="342"/>
      <c r="AH60" s="342"/>
      <c r="AI60" s="342"/>
      <c r="AJ60" s="342"/>
      <c r="AK60" s="342"/>
      <c r="AL60" s="342"/>
      <c r="AM60" s="342"/>
      <c r="AN60" s="342"/>
      <c r="AO60" s="342"/>
      <c r="AP60" s="342"/>
      <c r="AQ60" s="342"/>
      <c r="AR60" s="342"/>
      <c r="AS60" s="342"/>
      <c r="AT60" s="342"/>
      <c r="AU60" s="342"/>
      <c r="AV60" s="359"/>
      <c r="AW60" s="342"/>
      <c r="AX60" s="342"/>
      <c r="AY60" s="359"/>
      <c r="AZ60" s="342"/>
    </row>
    <row r="61" spans="1:52" x14ac:dyDescent="0.25">
      <c r="A61" s="248">
        <v>57</v>
      </c>
      <c r="B61" s="249" t="s">
        <v>516</v>
      </c>
      <c r="C61" s="331" t="s">
        <v>516</v>
      </c>
      <c r="D61" s="253" t="s">
        <v>429</v>
      </c>
      <c r="E61" s="336">
        <v>50</v>
      </c>
      <c r="F61" s="250">
        <v>11450</v>
      </c>
      <c r="G61" s="248"/>
      <c r="H61" s="250"/>
      <c r="I61" s="340">
        <f t="shared" si="1"/>
        <v>572500</v>
      </c>
      <c r="J61" s="361"/>
      <c r="K61" s="361"/>
      <c r="L61" s="361"/>
      <c r="M61" s="361"/>
      <c r="N61" s="361"/>
      <c r="O61" s="361"/>
      <c r="P61" s="361"/>
      <c r="Q61" s="361"/>
      <c r="R61" s="361"/>
      <c r="S61" s="361"/>
      <c r="T61" s="360"/>
      <c r="U61" s="360"/>
      <c r="V61" s="361"/>
      <c r="W61" s="342"/>
      <c r="X61" s="342"/>
      <c r="Y61" s="342"/>
      <c r="Z61" s="342"/>
      <c r="AA61" s="361">
        <v>5500</v>
      </c>
      <c r="AB61" s="361">
        <v>5600</v>
      </c>
      <c r="AC61" s="342"/>
      <c r="AD61" s="342">
        <v>11000</v>
      </c>
      <c r="AE61" s="342"/>
      <c r="AF61" s="361"/>
      <c r="AG61" s="342"/>
      <c r="AH61" s="342"/>
      <c r="AI61" s="342"/>
      <c r="AJ61" s="342"/>
      <c r="AK61" s="342"/>
      <c r="AL61" s="342"/>
      <c r="AM61" s="342"/>
      <c r="AN61" s="342"/>
      <c r="AO61" s="342"/>
      <c r="AP61" s="342"/>
      <c r="AQ61" s="342"/>
      <c r="AR61" s="342"/>
      <c r="AS61" s="342"/>
      <c r="AT61" s="342"/>
      <c r="AU61" s="342"/>
      <c r="AV61" s="361"/>
      <c r="AW61" s="342"/>
      <c r="AX61" s="342"/>
      <c r="AY61" s="363"/>
      <c r="AZ61" s="342"/>
    </row>
    <row r="62" spans="1:52" ht="26.4" x14ac:dyDescent="0.25">
      <c r="A62" s="248">
        <v>58</v>
      </c>
      <c r="B62" s="249" t="s">
        <v>517</v>
      </c>
      <c r="C62" s="331" t="s">
        <v>517</v>
      </c>
      <c r="D62" s="253" t="s">
        <v>429</v>
      </c>
      <c r="E62" s="336">
        <v>100</v>
      </c>
      <c r="F62" s="250">
        <v>350</v>
      </c>
      <c r="G62" s="248"/>
      <c r="H62" s="250"/>
      <c r="I62" s="332">
        <f t="shared" si="1"/>
        <v>35000</v>
      </c>
      <c r="J62" s="361"/>
      <c r="K62" s="361"/>
      <c r="L62" s="361"/>
      <c r="M62" s="361"/>
      <c r="N62" s="361"/>
      <c r="O62" s="361"/>
      <c r="P62" s="361"/>
      <c r="Q62" s="361"/>
      <c r="R62" s="361"/>
      <c r="S62" s="361"/>
      <c r="T62" s="360"/>
      <c r="U62" s="360"/>
      <c r="V62" s="361"/>
      <c r="W62" s="342"/>
      <c r="X62" s="342"/>
      <c r="Y62" s="342"/>
      <c r="Z62" s="342"/>
      <c r="AA62" s="363"/>
      <c r="AB62" s="363"/>
      <c r="AC62" s="342"/>
      <c r="AD62" s="342"/>
      <c r="AE62" s="342"/>
      <c r="AF62" s="361"/>
      <c r="AG62" s="342"/>
      <c r="AH62" s="342"/>
      <c r="AI62" s="342"/>
      <c r="AJ62" s="342"/>
      <c r="AK62" s="342"/>
      <c r="AL62" s="342"/>
      <c r="AM62" s="342"/>
      <c r="AN62" s="342"/>
      <c r="AO62" s="342"/>
      <c r="AP62" s="342"/>
      <c r="AQ62" s="342"/>
      <c r="AR62" s="342"/>
      <c r="AS62" s="342"/>
      <c r="AT62" s="342"/>
      <c r="AU62" s="342"/>
      <c r="AV62" s="361"/>
      <c r="AW62" s="342"/>
      <c r="AX62" s="342"/>
      <c r="AY62" s="363"/>
      <c r="AZ62" s="342"/>
    </row>
    <row r="63" spans="1:52" x14ac:dyDescent="0.25">
      <c r="A63" s="248">
        <v>59</v>
      </c>
      <c r="B63" s="348" t="s">
        <v>518</v>
      </c>
      <c r="C63" s="331" t="s">
        <v>518</v>
      </c>
      <c r="D63" s="253" t="s">
        <v>429</v>
      </c>
      <c r="E63" s="336">
        <v>700</v>
      </c>
      <c r="F63" s="250">
        <v>600</v>
      </c>
      <c r="G63" s="248"/>
      <c r="H63" s="250"/>
      <c r="I63" s="332">
        <f t="shared" si="1"/>
        <v>420000</v>
      </c>
      <c r="J63" s="361"/>
      <c r="K63" s="361">
        <v>420</v>
      </c>
      <c r="L63" s="361"/>
      <c r="M63" s="361"/>
      <c r="N63" s="361">
        <v>391</v>
      </c>
      <c r="O63" s="361"/>
      <c r="P63" s="361"/>
      <c r="Q63" s="361"/>
      <c r="R63" s="361"/>
      <c r="S63" s="361"/>
      <c r="T63" s="360"/>
      <c r="U63" s="360"/>
      <c r="V63" s="361"/>
      <c r="W63" s="342"/>
      <c r="X63" s="342"/>
      <c r="Y63" s="342"/>
      <c r="Z63" s="342"/>
      <c r="AA63" s="363"/>
      <c r="AB63" s="363"/>
      <c r="AC63" s="342"/>
      <c r="AD63" s="342"/>
      <c r="AE63" s="342"/>
      <c r="AF63" s="361"/>
      <c r="AG63" s="342">
        <v>290</v>
      </c>
      <c r="AH63" s="342"/>
      <c r="AI63" s="342"/>
      <c r="AJ63" s="342"/>
      <c r="AK63" s="342"/>
      <c r="AL63" s="342"/>
      <c r="AM63" s="342"/>
      <c r="AN63" s="342"/>
      <c r="AO63" s="342">
        <v>313</v>
      </c>
      <c r="AP63" s="342"/>
      <c r="AQ63" s="342"/>
      <c r="AR63" s="342"/>
      <c r="AS63" s="342"/>
      <c r="AT63" s="342"/>
      <c r="AU63" s="342">
        <v>308</v>
      </c>
      <c r="AV63" s="361"/>
      <c r="AW63" s="342"/>
      <c r="AX63" s="342"/>
      <c r="AY63" s="363"/>
      <c r="AZ63" s="342"/>
    </row>
    <row r="64" spans="1:52" x14ac:dyDescent="0.25">
      <c r="A64" s="248">
        <v>60</v>
      </c>
      <c r="B64" s="348" t="s">
        <v>519</v>
      </c>
      <c r="C64" s="331" t="s">
        <v>519</v>
      </c>
      <c r="D64" s="253" t="s">
        <v>520</v>
      </c>
      <c r="E64" s="336">
        <v>100</v>
      </c>
      <c r="F64" s="250">
        <v>2600</v>
      </c>
      <c r="G64" s="248"/>
      <c r="H64" s="250"/>
      <c r="I64" s="332">
        <f t="shared" si="1"/>
        <v>260000</v>
      </c>
      <c r="J64" s="361"/>
      <c r="K64" s="361"/>
      <c r="L64" s="361"/>
      <c r="M64" s="361"/>
      <c r="N64" s="361">
        <v>408</v>
      </c>
      <c r="O64" s="361"/>
      <c r="P64" s="361"/>
      <c r="Q64" s="361"/>
      <c r="R64" s="361"/>
      <c r="S64" s="361"/>
      <c r="T64" s="360"/>
      <c r="U64" s="360"/>
      <c r="V64" s="361"/>
      <c r="W64" s="342"/>
      <c r="X64" s="342"/>
      <c r="Y64" s="342"/>
      <c r="Z64" s="342"/>
      <c r="AA64" s="363"/>
      <c r="AB64" s="363"/>
      <c r="AC64" s="342"/>
      <c r="AD64" s="342"/>
      <c r="AE64" s="342"/>
      <c r="AF64" s="361"/>
      <c r="AG64" s="342">
        <v>300</v>
      </c>
      <c r="AH64" s="342"/>
      <c r="AI64" s="342"/>
      <c r="AJ64" s="342"/>
      <c r="AK64" s="342"/>
      <c r="AL64" s="342"/>
      <c r="AM64" s="342"/>
      <c r="AN64" s="342"/>
      <c r="AO64" s="342">
        <v>324</v>
      </c>
      <c r="AP64" s="342"/>
      <c r="AQ64" s="342"/>
      <c r="AR64" s="342"/>
      <c r="AS64" s="342"/>
      <c r="AT64" s="342"/>
      <c r="AU64" s="342"/>
      <c r="AV64" s="361"/>
      <c r="AW64" s="342"/>
      <c r="AX64" s="342"/>
      <c r="AY64" s="363"/>
      <c r="AZ64" s="342"/>
    </row>
    <row r="65" spans="1:52" ht="26.4" x14ac:dyDescent="0.25">
      <c r="A65" s="248">
        <v>61</v>
      </c>
      <c r="B65" s="249" t="s">
        <v>521</v>
      </c>
      <c r="C65" s="331" t="s">
        <v>521</v>
      </c>
      <c r="D65" s="253" t="s">
        <v>429</v>
      </c>
      <c r="E65" s="336">
        <v>10</v>
      </c>
      <c r="F65" s="250">
        <v>800</v>
      </c>
      <c r="G65" s="248"/>
      <c r="H65" s="250"/>
      <c r="I65" s="332">
        <f t="shared" si="1"/>
        <v>8000</v>
      </c>
      <c r="J65" s="366"/>
      <c r="K65" s="366"/>
      <c r="L65" s="361"/>
      <c r="M65" s="361"/>
      <c r="N65" s="361">
        <v>238</v>
      </c>
      <c r="O65" s="361"/>
      <c r="P65" s="366"/>
      <c r="Q65" s="361"/>
      <c r="R65" s="366"/>
      <c r="S65" s="366"/>
      <c r="T65" s="360"/>
      <c r="U65" s="360"/>
      <c r="V65" s="366"/>
      <c r="W65" s="342"/>
      <c r="X65" s="342"/>
      <c r="Y65" s="342"/>
      <c r="Z65" s="342"/>
      <c r="AA65" s="367"/>
      <c r="AB65" s="367"/>
      <c r="AC65" s="342"/>
      <c r="AD65" s="342"/>
      <c r="AE65" s="342"/>
      <c r="AF65" s="366"/>
      <c r="AG65" s="342">
        <v>180</v>
      </c>
      <c r="AH65" s="342"/>
      <c r="AI65" s="342"/>
      <c r="AJ65" s="342"/>
      <c r="AK65" s="342"/>
      <c r="AL65" s="342"/>
      <c r="AM65" s="342"/>
      <c r="AN65" s="342"/>
      <c r="AO65" s="342"/>
      <c r="AP65" s="342"/>
      <c r="AQ65" s="342"/>
      <c r="AR65" s="342"/>
      <c r="AS65" s="342"/>
      <c r="AT65" s="342"/>
      <c r="AU65" s="342"/>
      <c r="AV65" s="366"/>
      <c r="AW65" s="342"/>
      <c r="AX65" s="342"/>
      <c r="AY65" s="367"/>
      <c r="AZ65" s="342"/>
    </row>
    <row r="66" spans="1:52" ht="26.4" x14ac:dyDescent="0.25">
      <c r="A66" s="248">
        <v>62</v>
      </c>
      <c r="B66" s="249" t="s">
        <v>522</v>
      </c>
      <c r="C66" s="331" t="s">
        <v>523</v>
      </c>
      <c r="D66" s="253" t="s">
        <v>524</v>
      </c>
      <c r="E66" s="336">
        <v>200</v>
      </c>
      <c r="F66" s="250">
        <v>2600</v>
      </c>
      <c r="G66" s="248"/>
      <c r="H66" s="250"/>
      <c r="I66" s="332">
        <f t="shared" si="1"/>
        <v>520000</v>
      </c>
      <c r="J66" s="366"/>
      <c r="K66" s="366">
        <v>2268</v>
      </c>
      <c r="L66" s="361"/>
      <c r="M66" s="361"/>
      <c r="N66" s="361"/>
      <c r="O66" s="361"/>
      <c r="P66" s="366"/>
      <c r="Q66" s="361"/>
      <c r="R66" s="366"/>
      <c r="S66" s="366"/>
      <c r="T66" s="360"/>
      <c r="U66" s="360"/>
      <c r="V66" s="366"/>
      <c r="W66" s="342"/>
      <c r="X66" s="342"/>
      <c r="Y66" s="342"/>
      <c r="Z66" s="342"/>
      <c r="AA66" s="367"/>
      <c r="AB66" s="367"/>
      <c r="AC66" s="342"/>
      <c r="AD66" s="342"/>
      <c r="AE66" s="342"/>
      <c r="AF66" s="366"/>
      <c r="AG66" s="342">
        <v>1610</v>
      </c>
      <c r="AH66" s="342"/>
      <c r="AI66" s="342"/>
      <c r="AJ66" s="342"/>
      <c r="AK66" s="342"/>
      <c r="AL66" s="342"/>
      <c r="AM66" s="342"/>
      <c r="AN66" s="342"/>
      <c r="AO66" s="342">
        <v>1753</v>
      </c>
      <c r="AP66" s="342"/>
      <c r="AQ66" s="342"/>
      <c r="AR66" s="342"/>
      <c r="AS66" s="342"/>
      <c r="AT66" s="342"/>
      <c r="AU66" s="342"/>
      <c r="AV66" s="366"/>
      <c r="AW66" s="342"/>
      <c r="AX66" s="342"/>
      <c r="AY66" s="367"/>
      <c r="AZ66" s="342"/>
    </row>
    <row r="67" spans="1:52" ht="26.4" x14ac:dyDescent="0.25">
      <c r="A67" s="248">
        <v>63</v>
      </c>
      <c r="B67" s="249" t="s">
        <v>1228</v>
      </c>
      <c r="C67" s="331" t="s">
        <v>525</v>
      </c>
      <c r="D67" s="253" t="s">
        <v>429</v>
      </c>
      <c r="E67" s="336">
        <v>30000</v>
      </c>
      <c r="F67" s="250">
        <v>90</v>
      </c>
      <c r="G67" s="248"/>
      <c r="H67" s="250"/>
      <c r="I67" s="332">
        <f t="shared" si="1"/>
        <v>2700000</v>
      </c>
      <c r="J67" s="366"/>
      <c r="K67" s="366">
        <v>48</v>
      </c>
      <c r="L67" s="361"/>
      <c r="M67" s="361"/>
      <c r="N67" s="361"/>
      <c r="O67" s="361"/>
      <c r="P67" s="366"/>
      <c r="Q67" s="361">
        <v>31</v>
      </c>
      <c r="R67" s="366"/>
      <c r="S67" s="366"/>
      <c r="T67" s="360"/>
      <c r="U67" s="360"/>
      <c r="V67" s="366">
        <v>34</v>
      </c>
      <c r="W67" s="342"/>
      <c r="X67" s="342"/>
      <c r="Y67" s="342"/>
      <c r="Z67" s="342"/>
      <c r="AA67" s="367"/>
      <c r="AB67" s="367"/>
      <c r="AC67" s="342">
        <v>80</v>
      </c>
      <c r="AD67" s="342"/>
      <c r="AE67" s="342"/>
      <c r="AF67" s="366"/>
      <c r="AG67" s="342">
        <v>35</v>
      </c>
      <c r="AH67" s="342"/>
      <c r="AI67" s="342"/>
      <c r="AJ67" s="342"/>
      <c r="AK67" s="342"/>
      <c r="AL67" s="342"/>
      <c r="AM67" s="342"/>
      <c r="AN67" s="342"/>
      <c r="AO67" s="342">
        <v>51.5</v>
      </c>
      <c r="AP67" s="342"/>
      <c r="AQ67" s="342"/>
      <c r="AR67" s="342"/>
      <c r="AS67" s="342"/>
      <c r="AT67" s="342"/>
      <c r="AU67" s="342"/>
      <c r="AV67" s="366"/>
      <c r="AW67" s="342"/>
      <c r="AX67" s="342"/>
      <c r="AY67" s="367"/>
      <c r="AZ67" s="342"/>
    </row>
    <row r="68" spans="1:52" ht="26.4" x14ac:dyDescent="0.25">
      <c r="A68" s="248">
        <v>64</v>
      </c>
      <c r="B68" s="249" t="s">
        <v>531</v>
      </c>
      <c r="C68" s="331" t="s">
        <v>531</v>
      </c>
      <c r="D68" s="253" t="s">
        <v>532</v>
      </c>
      <c r="E68" s="336">
        <v>1000</v>
      </c>
      <c r="F68" s="250">
        <v>5200</v>
      </c>
      <c r="G68" s="248"/>
      <c r="H68" s="250"/>
      <c r="I68" s="332">
        <f t="shared" si="1"/>
        <v>5200000</v>
      </c>
      <c r="J68" s="366"/>
      <c r="K68" s="366"/>
      <c r="L68" s="361"/>
      <c r="M68" s="361"/>
      <c r="N68" s="361"/>
      <c r="O68" s="361"/>
      <c r="P68" s="366"/>
      <c r="Q68" s="361"/>
      <c r="R68" s="366"/>
      <c r="S68" s="366"/>
      <c r="T68" s="360"/>
      <c r="U68" s="360"/>
      <c r="V68" s="366"/>
      <c r="W68" s="342"/>
      <c r="X68" s="342"/>
      <c r="Y68" s="342"/>
      <c r="Z68" s="342"/>
      <c r="AA68" s="367"/>
      <c r="AB68" s="367"/>
      <c r="AC68" s="342"/>
      <c r="AD68" s="342"/>
      <c r="AE68" s="342"/>
      <c r="AF68" s="366"/>
      <c r="AG68" s="342">
        <v>2500</v>
      </c>
      <c r="AH68" s="342"/>
      <c r="AI68" s="342"/>
      <c r="AJ68" s="342"/>
      <c r="AK68" s="342"/>
      <c r="AL68" s="342"/>
      <c r="AM68" s="342"/>
      <c r="AN68" s="342"/>
      <c r="AO68" s="342"/>
      <c r="AP68" s="342"/>
      <c r="AQ68" s="342"/>
      <c r="AR68" s="342"/>
      <c r="AS68" s="342"/>
      <c r="AT68" s="342"/>
      <c r="AU68" s="342"/>
      <c r="AV68" s="366"/>
      <c r="AW68" s="342"/>
      <c r="AX68" s="342"/>
      <c r="AY68" s="367"/>
      <c r="AZ68" s="342"/>
    </row>
    <row r="69" spans="1:52" x14ac:dyDescent="0.25">
      <c r="A69" s="248">
        <v>65</v>
      </c>
      <c r="B69" s="249" t="s">
        <v>533</v>
      </c>
      <c r="C69" s="331" t="s">
        <v>533</v>
      </c>
      <c r="D69" s="253" t="s">
        <v>532</v>
      </c>
      <c r="E69" s="336">
        <v>20</v>
      </c>
      <c r="F69" s="250">
        <v>300</v>
      </c>
      <c r="G69" s="248"/>
      <c r="H69" s="250"/>
      <c r="I69" s="332">
        <f t="shared" ref="I69:I100" si="2">E69*F69</f>
        <v>6000</v>
      </c>
      <c r="J69" s="366"/>
      <c r="K69" s="366"/>
      <c r="L69" s="361"/>
      <c r="M69" s="361"/>
      <c r="N69" s="361"/>
      <c r="O69" s="361"/>
      <c r="P69" s="366"/>
      <c r="Q69" s="361"/>
      <c r="R69" s="366"/>
      <c r="S69" s="366"/>
      <c r="T69" s="360"/>
      <c r="U69" s="360"/>
      <c r="V69" s="366"/>
      <c r="W69" s="342"/>
      <c r="X69" s="342"/>
      <c r="Y69" s="342"/>
      <c r="Z69" s="342"/>
      <c r="AA69" s="367"/>
      <c r="AB69" s="367"/>
      <c r="AC69" s="342"/>
      <c r="AD69" s="342"/>
      <c r="AE69" s="342"/>
      <c r="AF69" s="366"/>
      <c r="AG69" s="342">
        <v>260</v>
      </c>
      <c r="AH69" s="342"/>
      <c r="AI69" s="342"/>
      <c r="AJ69" s="342"/>
      <c r="AK69" s="342"/>
      <c r="AL69" s="342"/>
      <c r="AM69" s="342"/>
      <c r="AN69" s="342"/>
      <c r="AO69" s="342"/>
      <c r="AP69" s="342"/>
      <c r="AQ69" s="342"/>
      <c r="AR69" s="342"/>
      <c r="AS69" s="342"/>
      <c r="AT69" s="342"/>
      <c r="AU69" s="342"/>
      <c r="AV69" s="366"/>
      <c r="AW69" s="342"/>
      <c r="AX69" s="342"/>
      <c r="AY69" s="367"/>
      <c r="AZ69" s="342"/>
    </row>
    <row r="70" spans="1:52" ht="26.4" x14ac:dyDescent="0.25">
      <c r="A70" s="248">
        <v>66</v>
      </c>
      <c r="B70" s="249" t="s">
        <v>534</v>
      </c>
      <c r="C70" s="331" t="s">
        <v>534</v>
      </c>
      <c r="D70" s="253" t="s">
        <v>429</v>
      </c>
      <c r="E70" s="336">
        <v>1000</v>
      </c>
      <c r="F70" s="250">
        <v>289</v>
      </c>
      <c r="G70" s="248"/>
      <c r="H70" s="250"/>
      <c r="I70" s="332">
        <f t="shared" si="2"/>
        <v>289000</v>
      </c>
      <c r="J70" s="366"/>
      <c r="K70" s="366"/>
      <c r="L70" s="361"/>
      <c r="M70" s="361"/>
      <c r="N70" s="361"/>
      <c r="O70" s="361"/>
      <c r="P70" s="366"/>
      <c r="Q70" s="361"/>
      <c r="R70" s="366"/>
      <c r="S70" s="366"/>
      <c r="T70" s="360"/>
      <c r="U70" s="360"/>
      <c r="V70" s="366"/>
      <c r="W70" s="342"/>
      <c r="X70" s="342"/>
      <c r="Y70" s="342"/>
      <c r="Z70" s="342"/>
      <c r="AA70" s="367"/>
      <c r="AB70" s="367"/>
      <c r="AC70" s="342">
        <v>66</v>
      </c>
      <c r="AD70" s="342"/>
      <c r="AE70" s="342"/>
      <c r="AF70" s="366"/>
      <c r="AG70" s="342"/>
      <c r="AH70" s="342"/>
      <c r="AI70" s="342"/>
      <c r="AJ70" s="342"/>
      <c r="AK70" s="342"/>
      <c r="AL70" s="342"/>
      <c r="AM70" s="342"/>
      <c r="AN70" s="342"/>
      <c r="AO70" s="342">
        <v>60</v>
      </c>
      <c r="AP70" s="342"/>
      <c r="AQ70" s="342"/>
      <c r="AR70" s="342"/>
      <c r="AS70" s="342"/>
      <c r="AT70" s="342"/>
      <c r="AU70" s="342"/>
      <c r="AV70" s="366"/>
      <c r="AW70" s="342"/>
      <c r="AX70" s="342"/>
      <c r="AY70" s="367"/>
      <c r="AZ70" s="342"/>
    </row>
    <row r="71" spans="1:52" x14ac:dyDescent="0.25">
      <c r="A71" s="248">
        <v>67</v>
      </c>
      <c r="B71" s="249" t="s">
        <v>535</v>
      </c>
      <c r="C71" s="331" t="s">
        <v>535</v>
      </c>
      <c r="D71" s="253" t="s">
        <v>474</v>
      </c>
      <c r="E71" s="336">
        <v>100</v>
      </c>
      <c r="F71" s="250">
        <v>310</v>
      </c>
      <c r="G71" s="248"/>
      <c r="H71" s="250"/>
      <c r="I71" s="332">
        <f t="shared" si="2"/>
        <v>31000</v>
      </c>
      <c r="J71" s="366"/>
      <c r="K71" s="366"/>
      <c r="L71" s="361"/>
      <c r="M71" s="361"/>
      <c r="N71" s="361"/>
      <c r="O71" s="361"/>
      <c r="P71" s="366"/>
      <c r="Q71" s="361"/>
      <c r="R71" s="366"/>
      <c r="S71" s="366"/>
      <c r="T71" s="360"/>
      <c r="U71" s="360"/>
      <c r="V71" s="366"/>
      <c r="W71" s="342"/>
      <c r="X71" s="342"/>
      <c r="Y71" s="342"/>
      <c r="Z71" s="342"/>
      <c r="AA71" s="367"/>
      <c r="AB71" s="367"/>
      <c r="AC71" s="342"/>
      <c r="AD71" s="342"/>
      <c r="AE71" s="342"/>
      <c r="AF71" s="366"/>
      <c r="AG71" s="342"/>
      <c r="AH71" s="342"/>
      <c r="AI71" s="342"/>
      <c r="AJ71" s="342"/>
      <c r="AK71" s="342"/>
      <c r="AL71" s="342"/>
      <c r="AM71" s="342"/>
      <c r="AN71" s="342"/>
      <c r="AO71" s="342"/>
      <c r="AP71" s="342"/>
      <c r="AQ71" s="342"/>
      <c r="AR71" s="342"/>
      <c r="AS71" s="342"/>
      <c r="AT71" s="342"/>
      <c r="AU71" s="342"/>
      <c r="AV71" s="366"/>
      <c r="AW71" s="342"/>
      <c r="AX71" s="342"/>
      <c r="AY71" s="367"/>
      <c r="AZ71" s="342"/>
    </row>
    <row r="72" spans="1:52" x14ac:dyDescent="0.25">
      <c r="A72" s="248">
        <v>68</v>
      </c>
      <c r="B72" s="249" t="s">
        <v>536</v>
      </c>
      <c r="C72" s="331" t="s">
        <v>536</v>
      </c>
      <c r="D72" s="248" t="s">
        <v>429</v>
      </c>
      <c r="E72" s="336">
        <v>100</v>
      </c>
      <c r="F72" s="250">
        <v>200</v>
      </c>
      <c r="G72" s="248"/>
      <c r="H72" s="250"/>
      <c r="I72" s="332">
        <f t="shared" si="2"/>
        <v>20000</v>
      </c>
      <c r="J72" s="366"/>
      <c r="K72" s="366"/>
      <c r="L72" s="361"/>
      <c r="M72" s="361"/>
      <c r="N72" s="361"/>
      <c r="O72" s="361"/>
      <c r="P72" s="366"/>
      <c r="Q72" s="361"/>
      <c r="R72" s="366"/>
      <c r="S72" s="366"/>
      <c r="T72" s="360"/>
      <c r="U72" s="360"/>
      <c r="V72" s="366">
        <v>62</v>
      </c>
      <c r="W72" s="342"/>
      <c r="X72" s="342"/>
      <c r="Y72" s="342"/>
      <c r="Z72" s="342"/>
      <c r="AA72" s="367"/>
      <c r="AB72" s="367"/>
      <c r="AC72" s="342"/>
      <c r="AD72" s="342"/>
      <c r="AE72" s="342"/>
      <c r="AF72" s="366"/>
      <c r="AG72" s="342"/>
      <c r="AH72" s="342"/>
      <c r="AI72" s="342"/>
      <c r="AJ72" s="342"/>
      <c r="AK72" s="342"/>
      <c r="AL72" s="342"/>
      <c r="AM72" s="342"/>
      <c r="AN72" s="342"/>
      <c r="AO72" s="342"/>
      <c r="AP72" s="342"/>
      <c r="AQ72" s="342"/>
      <c r="AR72" s="342"/>
      <c r="AS72" s="342">
        <v>71.599999999999994</v>
      </c>
      <c r="AT72" s="342"/>
      <c r="AU72" s="342">
        <v>74</v>
      </c>
      <c r="AV72" s="366"/>
      <c r="AW72" s="342"/>
      <c r="AX72" s="342"/>
      <c r="AY72" s="367"/>
      <c r="AZ72" s="342"/>
    </row>
    <row r="73" spans="1:52" x14ac:dyDescent="0.25">
      <c r="A73" s="248">
        <v>69</v>
      </c>
      <c r="B73" s="249" t="s">
        <v>537</v>
      </c>
      <c r="C73" s="331" t="s">
        <v>537</v>
      </c>
      <c r="D73" s="248" t="s">
        <v>429</v>
      </c>
      <c r="E73" s="336">
        <v>100</v>
      </c>
      <c r="F73" s="250">
        <v>200</v>
      </c>
      <c r="G73" s="248"/>
      <c r="H73" s="250"/>
      <c r="I73" s="332">
        <f t="shared" si="2"/>
        <v>20000</v>
      </c>
      <c r="J73" s="366"/>
      <c r="K73" s="366"/>
      <c r="L73" s="361"/>
      <c r="M73" s="361"/>
      <c r="N73" s="361"/>
      <c r="O73" s="361"/>
      <c r="P73" s="366"/>
      <c r="Q73" s="361"/>
      <c r="R73" s="366"/>
      <c r="S73" s="366"/>
      <c r="T73" s="360"/>
      <c r="U73" s="360"/>
      <c r="V73" s="366">
        <v>62</v>
      </c>
      <c r="W73" s="342"/>
      <c r="X73" s="342"/>
      <c r="Y73" s="342"/>
      <c r="Z73" s="342"/>
      <c r="AA73" s="367"/>
      <c r="AB73" s="367"/>
      <c r="AC73" s="342"/>
      <c r="AD73" s="342"/>
      <c r="AE73" s="342"/>
      <c r="AF73" s="366"/>
      <c r="AG73" s="342"/>
      <c r="AH73" s="342"/>
      <c r="AI73" s="342"/>
      <c r="AJ73" s="342"/>
      <c r="AK73" s="342"/>
      <c r="AL73" s="342"/>
      <c r="AM73" s="342"/>
      <c r="AN73" s="342"/>
      <c r="AO73" s="342"/>
      <c r="AP73" s="342"/>
      <c r="AQ73" s="342"/>
      <c r="AR73" s="342"/>
      <c r="AS73" s="342">
        <v>71.599999999999994</v>
      </c>
      <c r="AT73" s="342"/>
      <c r="AU73" s="342">
        <v>74</v>
      </c>
      <c r="AV73" s="366"/>
      <c r="AW73" s="342"/>
      <c r="AX73" s="342"/>
      <c r="AY73" s="367"/>
      <c r="AZ73" s="342"/>
    </row>
    <row r="74" spans="1:52" x14ac:dyDescent="0.25">
      <c r="A74" s="248">
        <v>70</v>
      </c>
      <c r="B74" s="249" t="s">
        <v>540</v>
      </c>
      <c r="C74" s="331" t="s">
        <v>540</v>
      </c>
      <c r="D74" s="248" t="s">
        <v>474</v>
      </c>
      <c r="E74" s="336">
        <v>9</v>
      </c>
      <c r="F74" s="250">
        <v>30000</v>
      </c>
      <c r="G74" s="248"/>
      <c r="H74" s="250"/>
      <c r="I74" s="332">
        <f t="shared" si="2"/>
        <v>270000</v>
      </c>
      <c r="J74" s="361"/>
      <c r="K74" s="361"/>
      <c r="L74" s="361"/>
      <c r="M74" s="361"/>
      <c r="N74" s="361"/>
      <c r="O74" s="361"/>
      <c r="P74" s="361"/>
      <c r="Q74" s="361"/>
      <c r="R74" s="361"/>
      <c r="S74" s="361"/>
      <c r="T74" s="360"/>
      <c r="U74" s="360"/>
      <c r="V74" s="361"/>
      <c r="W74" s="342"/>
      <c r="X74" s="342"/>
      <c r="Y74" s="342"/>
      <c r="Z74" s="342"/>
      <c r="AA74" s="363"/>
      <c r="AB74" s="363"/>
      <c r="AC74" s="342"/>
      <c r="AD74" s="342"/>
      <c r="AE74" s="342"/>
      <c r="AF74" s="361"/>
      <c r="AG74" s="342">
        <v>19710</v>
      </c>
      <c r="AH74" s="342"/>
      <c r="AI74" s="342"/>
      <c r="AJ74" s="342"/>
      <c r="AK74" s="342"/>
      <c r="AL74" s="342"/>
      <c r="AM74" s="342"/>
      <c r="AN74" s="342"/>
      <c r="AO74" s="342"/>
      <c r="AP74" s="342"/>
      <c r="AQ74" s="342"/>
      <c r="AR74" s="342"/>
      <c r="AS74" s="342">
        <v>24955</v>
      </c>
      <c r="AT74" s="342"/>
      <c r="AU74" s="342"/>
      <c r="AV74" s="361"/>
      <c r="AW74" s="342"/>
      <c r="AX74" s="342"/>
      <c r="AY74" s="363"/>
      <c r="AZ74" s="342"/>
    </row>
    <row r="75" spans="1:52" x14ac:dyDescent="0.25">
      <c r="A75" s="248">
        <v>71</v>
      </c>
      <c r="B75" s="348" t="s">
        <v>541</v>
      </c>
      <c r="C75" s="331" t="s">
        <v>541</v>
      </c>
      <c r="D75" s="253" t="s">
        <v>474</v>
      </c>
      <c r="E75" s="336">
        <v>5</v>
      </c>
      <c r="F75" s="250">
        <v>28900</v>
      </c>
      <c r="G75" s="248"/>
      <c r="H75" s="250"/>
      <c r="I75" s="332">
        <f t="shared" si="2"/>
        <v>144500</v>
      </c>
      <c r="J75" s="361"/>
      <c r="K75" s="361"/>
      <c r="L75" s="361"/>
      <c r="M75" s="361"/>
      <c r="N75" s="361"/>
      <c r="O75" s="361"/>
      <c r="P75" s="361"/>
      <c r="Q75" s="361"/>
      <c r="R75" s="361"/>
      <c r="S75" s="361"/>
      <c r="T75" s="360"/>
      <c r="U75" s="360"/>
      <c r="V75" s="361"/>
      <c r="W75" s="342"/>
      <c r="X75" s="342"/>
      <c r="Y75" s="342"/>
      <c r="Z75" s="342"/>
      <c r="AA75" s="363"/>
      <c r="AB75" s="363"/>
      <c r="AC75" s="342"/>
      <c r="AD75" s="342"/>
      <c r="AE75" s="342"/>
      <c r="AF75" s="361"/>
      <c r="AG75" s="342">
        <v>19240</v>
      </c>
      <c r="AH75" s="342"/>
      <c r="AI75" s="342"/>
      <c r="AJ75" s="342"/>
      <c r="AK75" s="342"/>
      <c r="AL75" s="342"/>
      <c r="AM75" s="342"/>
      <c r="AN75" s="342"/>
      <c r="AO75" s="342"/>
      <c r="AP75" s="342"/>
      <c r="AQ75" s="342"/>
      <c r="AR75" s="342"/>
      <c r="AS75" s="342">
        <v>24444</v>
      </c>
      <c r="AT75" s="342"/>
      <c r="AU75" s="342"/>
      <c r="AV75" s="361"/>
      <c r="AW75" s="342"/>
      <c r="AX75" s="342"/>
      <c r="AY75" s="363"/>
      <c r="AZ75" s="342"/>
    </row>
    <row r="76" spans="1:52" x14ac:dyDescent="0.25">
      <c r="A76" s="248">
        <v>72</v>
      </c>
      <c r="B76" s="348" t="s">
        <v>542</v>
      </c>
      <c r="C76" s="331" t="s">
        <v>542</v>
      </c>
      <c r="D76" s="253" t="s">
        <v>474</v>
      </c>
      <c r="E76" s="336">
        <v>10</v>
      </c>
      <c r="F76" s="250">
        <v>36000</v>
      </c>
      <c r="G76" s="248"/>
      <c r="H76" s="250"/>
      <c r="I76" s="332">
        <f t="shared" si="2"/>
        <v>360000</v>
      </c>
      <c r="J76" s="361"/>
      <c r="K76" s="361"/>
      <c r="L76" s="361"/>
      <c r="M76" s="361"/>
      <c r="N76" s="361"/>
      <c r="O76" s="361"/>
      <c r="P76" s="361"/>
      <c r="Q76" s="361"/>
      <c r="R76" s="361"/>
      <c r="S76" s="361"/>
      <c r="T76" s="360"/>
      <c r="U76" s="360"/>
      <c r="V76" s="361"/>
      <c r="W76" s="342"/>
      <c r="X76" s="342"/>
      <c r="Y76" s="342"/>
      <c r="Z76" s="342"/>
      <c r="AA76" s="363"/>
      <c r="AB76" s="363"/>
      <c r="AC76" s="342"/>
      <c r="AD76" s="342"/>
      <c r="AE76" s="342"/>
      <c r="AF76" s="361"/>
      <c r="AG76" s="342">
        <v>24215</v>
      </c>
      <c r="AH76" s="342"/>
      <c r="AI76" s="342"/>
      <c r="AJ76" s="342"/>
      <c r="AK76" s="342"/>
      <c r="AL76" s="342"/>
      <c r="AM76" s="342"/>
      <c r="AN76" s="342"/>
      <c r="AO76" s="342"/>
      <c r="AP76" s="342"/>
      <c r="AQ76" s="342"/>
      <c r="AR76" s="342"/>
      <c r="AS76" s="342">
        <v>31595</v>
      </c>
      <c r="AT76" s="342"/>
      <c r="AU76" s="342"/>
      <c r="AV76" s="361"/>
      <c r="AW76" s="342"/>
      <c r="AX76" s="342"/>
      <c r="AY76" s="363"/>
      <c r="AZ76" s="342"/>
    </row>
    <row r="77" spans="1:52" x14ac:dyDescent="0.25">
      <c r="A77" s="248">
        <v>73</v>
      </c>
      <c r="B77" s="348" t="s">
        <v>543</v>
      </c>
      <c r="C77" s="331" t="s">
        <v>543</v>
      </c>
      <c r="D77" s="253" t="s">
        <v>474</v>
      </c>
      <c r="E77" s="336">
        <v>6</v>
      </c>
      <c r="F77" s="250">
        <v>15800</v>
      </c>
      <c r="G77" s="248"/>
      <c r="H77" s="250"/>
      <c r="I77" s="332">
        <f t="shared" si="2"/>
        <v>94800</v>
      </c>
      <c r="J77" s="361"/>
      <c r="K77" s="361"/>
      <c r="L77" s="361"/>
      <c r="M77" s="361"/>
      <c r="N77" s="361"/>
      <c r="O77" s="361"/>
      <c r="P77" s="361"/>
      <c r="Q77" s="361"/>
      <c r="R77" s="361"/>
      <c r="S77" s="361"/>
      <c r="T77" s="360"/>
      <c r="U77" s="360"/>
      <c r="V77" s="361"/>
      <c r="W77" s="342"/>
      <c r="X77" s="342"/>
      <c r="Y77" s="342"/>
      <c r="Z77" s="342"/>
      <c r="AA77" s="363"/>
      <c r="AB77" s="363"/>
      <c r="AC77" s="342"/>
      <c r="AD77" s="342"/>
      <c r="AE77" s="342"/>
      <c r="AF77" s="361"/>
      <c r="AG77" s="342">
        <v>10000</v>
      </c>
      <c r="AH77" s="342"/>
      <c r="AI77" s="342"/>
      <c r="AJ77" s="342"/>
      <c r="AK77" s="342"/>
      <c r="AL77" s="342"/>
      <c r="AM77" s="342"/>
      <c r="AN77" s="342"/>
      <c r="AO77" s="342"/>
      <c r="AP77" s="342"/>
      <c r="AQ77" s="342"/>
      <c r="AR77" s="342"/>
      <c r="AS77" s="342">
        <v>14995</v>
      </c>
      <c r="AT77" s="342"/>
      <c r="AU77" s="342"/>
      <c r="AV77" s="361"/>
      <c r="AW77" s="342"/>
      <c r="AX77" s="342"/>
      <c r="AY77" s="363"/>
      <c r="AZ77" s="342"/>
    </row>
    <row r="78" spans="1:52" x14ac:dyDescent="0.25">
      <c r="A78" s="248">
        <v>74</v>
      </c>
      <c r="B78" s="348" t="s">
        <v>544</v>
      </c>
      <c r="C78" s="331" t="s">
        <v>544</v>
      </c>
      <c r="D78" s="253" t="s">
        <v>474</v>
      </c>
      <c r="E78" s="336">
        <v>6</v>
      </c>
      <c r="F78" s="250">
        <v>9600</v>
      </c>
      <c r="G78" s="248"/>
      <c r="H78" s="250"/>
      <c r="I78" s="332">
        <f t="shared" si="2"/>
        <v>57600</v>
      </c>
      <c r="J78" s="361"/>
      <c r="K78" s="361"/>
      <c r="L78" s="361"/>
      <c r="M78" s="361"/>
      <c r="N78" s="361"/>
      <c r="O78" s="361"/>
      <c r="P78" s="361"/>
      <c r="Q78" s="361"/>
      <c r="R78" s="361"/>
      <c r="S78" s="361"/>
      <c r="T78" s="360"/>
      <c r="U78" s="360"/>
      <c r="V78" s="361"/>
      <c r="W78" s="342"/>
      <c r="X78" s="342"/>
      <c r="Y78" s="342"/>
      <c r="Z78" s="342"/>
      <c r="AA78" s="363"/>
      <c r="AB78" s="363"/>
      <c r="AC78" s="342"/>
      <c r="AD78" s="342"/>
      <c r="AE78" s="342"/>
      <c r="AF78" s="361"/>
      <c r="AG78" s="342">
        <v>5000</v>
      </c>
      <c r="AH78" s="342"/>
      <c r="AI78" s="342"/>
      <c r="AJ78" s="342"/>
      <c r="AK78" s="342"/>
      <c r="AL78" s="342"/>
      <c r="AM78" s="342"/>
      <c r="AN78" s="342"/>
      <c r="AO78" s="342"/>
      <c r="AP78" s="342"/>
      <c r="AQ78" s="342"/>
      <c r="AR78" s="342"/>
      <c r="AS78" s="342">
        <v>7515</v>
      </c>
      <c r="AT78" s="342"/>
      <c r="AU78" s="342"/>
      <c r="AV78" s="361"/>
      <c r="AW78" s="342"/>
      <c r="AX78" s="342"/>
      <c r="AY78" s="363"/>
      <c r="AZ78" s="342"/>
    </row>
    <row r="79" spans="1:52" ht="22.2" customHeight="1" x14ac:dyDescent="0.25">
      <c r="A79" s="248">
        <v>75</v>
      </c>
      <c r="B79" s="348" t="s">
        <v>1323</v>
      </c>
      <c r="C79" s="331" t="s">
        <v>1324</v>
      </c>
      <c r="D79" s="253" t="s">
        <v>478</v>
      </c>
      <c r="E79" s="336">
        <v>10</v>
      </c>
      <c r="F79" s="250">
        <v>69000</v>
      </c>
      <c r="G79" s="248"/>
      <c r="H79" s="250"/>
      <c r="I79" s="332">
        <f t="shared" si="2"/>
        <v>690000</v>
      </c>
      <c r="J79" s="361"/>
      <c r="K79" s="361">
        <v>57500</v>
      </c>
      <c r="L79" s="361"/>
      <c r="M79" s="361"/>
      <c r="N79" s="361"/>
      <c r="O79" s="361"/>
      <c r="P79" s="361"/>
      <c r="Q79" s="361"/>
      <c r="R79" s="361"/>
      <c r="S79" s="361"/>
      <c r="T79" s="360">
        <v>50000</v>
      </c>
      <c r="U79" s="360"/>
      <c r="V79" s="361"/>
      <c r="W79" s="342"/>
      <c r="X79" s="342"/>
      <c r="Y79" s="342"/>
      <c r="Z79" s="342"/>
      <c r="AA79" s="363"/>
      <c r="AB79" s="363"/>
      <c r="AC79" s="342"/>
      <c r="AD79" s="342"/>
      <c r="AE79" s="342"/>
      <c r="AF79" s="361"/>
      <c r="AG79" s="342"/>
      <c r="AH79" s="342"/>
      <c r="AI79" s="342"/>
      <c r="AJ79" s="342"/>
      <c r="AK79" s="342"/>
      <c r="AL79" s="342"/>
      <c r="AM79" s="342"/>
      <c r="AN79" s="342"/>
      <c r="AO79" s="342"/>
      <c r="AP79" s="342"/>
      <c r="AQ79" s="342"/>
      <c r="AR79" s="342"/>
      <c r="AS79" s="342">
        <v>61595</v>
      </c>
      <c r="AT79" s="342"/>
      <c r="AU79" s="342">
        <v>63800</v>
      </c>
      <c r="AV79" s="361"/>
      <c r="AW79" s="342"/>
      <c r="AX79" s="342"/>
      <c r="AY79" s="363"/>
      <c r="AZ79" s="342"/>
    </row>
    <row r="80" spans="1:52" ht="26.4" x14ac:dyDescent="0.25">
      <c r="A80" s="248">
        <v>76</v>
      </c>
      <c r="B80" s="249" t="s">
        <v>547</v>
      </c>
      <c r="C80" s="331" t="s">
        <v>547</v>
      </c>
      <c r="D80" s="253" t="s">
        <v>474</v>
      </c>
      <c r="E80" s="336">
        <v>50</v>
      </c>
      <c r="F80" s="250">
        <v>48708</v>
      </c>
      <c r="G80" s="248"/>
      <c r="H80" s="250"/>
      <c r="I80" s="332">
        <f t="shared" si="2"/>
        <v>2435400</v>
      </c>
      <c r="J80" s="361"/>
      <c r="K80" s="361"/>
      <c r="L80" s="361"/>
      <c r="M80" s="361"/>
      <c r="N80" s="361"/>
      <c r="O80" s="361"/>
      <c r="P80" s="361"/>
      <c r="Q80" s="361"/>
      <c r="R80" s="361"/>
      <c r="S80" s="361"/>
      <c r="T80" s="360"/>
      <c r="U80" s="360"/>
      <c r="V80" s="361"/>
      <c r="W80" s="342"/>
      <c r="X80" s="342"/>
      <c r="Y80" s="342"/>
      <c r="Z80" s="342"/>
      <c r="AA80" s="363"/>
      <c r="AB80" s="363"/>
      <c r="AC80" s="342"/>
      <c r="AD80" s="342"/>
      <c r="AE80" s="342"/>
      <c r="AF80" s="361">
        <v>18940</v>
      </c>
      <c r="AG80" s="342"/>
      <c r="AH80" s="342"/>
      <c r="AI80" s="342"/>
      <c r="AJ80" s="342"/>
      <c r="AK80" s="342"/>
      <c r="AL80" s="342"/>
      <c r="AM80" s="342"/>
      <c r="AN80" s="342"/>
      <c r="AO80" s="342"/>
      <c r="AP80" s="342"/>
      <c r="AQ80" s="342"/>
      <c r="AR80" s="342"/>
      <c r="AS80" s="342"/>
      <c r="AT80" s="342"/>
      <c r="AU80" s="342">
        <v>17600</v>
      </c>
      <c r="AV80" s="361"/>
      <c r="AW80" s="342"/>
      <c r="AX80" s="342"/>
      <c r="AY80" s="363"/>
      <c r="AZ80" s="342"/>
    </row>
    <row r="81" spans="1:52" x14ac:dyDescent="0.25">
      <c r="A81" s="248">
        <v>77</v>
      </c>
      <c r="B81" s="249" t="s">
        <v>548</v>
      </c>
      <c r="C81" s="331" t="s">
        <v>548</v>
      </c>
      <c r="D81" s="253" t="s">
        <v>429</v>
      </c>
      <c r="E81" s="336">
        <v>100</v>
      </c>
      <c r="F81" s="250">
        <v>8870</v>
      </c>
      <c r="G81" s="248"/>
      <c r="H81" s="250"/>
      <c r="I81" s="332">
        <f t="shared" si="2"/>
        <v>887000</v>
      </c>
      <c r="J81" s="361"/>
      <c r="K81" s="361"/>
      <c r="L81" s="361"/>
      <c r="M81" s="361"/>
      <c r="N81" s="361"/>
      <c r="O81" s="361"/>
      <c r="P81" s="361"/>
      <c r="Q81" s="361"/>
      <c r="R81" s="361"/>
      <c r="S81" s="361"/>
      <c r="T81" s="360"/>
      <c r="U81" s="360"/>
      <c r="V81" s="361"/>
      <c r="W81" s="342"/>
      <c r="X81" s="342"/>
      <c r="Y81" s="342"/>
      <c r="Z81" s="342"/>
      <c r="AA81" s="363"/>
      <c r="AB81" s="363"/>
      <c r="AC81" s="342"/>
      <c r="AD81" s="342"/>
      <c r="AE81" s="342"/>
      <c r="AF81" s="361">
        <v>2880</v>
      </c>
      <c r="AG81" s="342"/>
      <c r="AH81" s="342"/>
      <c r="AI81" s="342"/>
      <c r="AJ81" s="342"/>
      <c r="AK81" s="342"/>
      <c r="AL81" s="342"/>
      <c r="AM81" s="342"/>
      <c r="AN81" s="342"/>
      <c r="AO81" s="342"/>
      <c r="AP81" s="342"/>
      <c r="AQ81" s="342"/>
      <c r="AR81" s="342"/>
      <c r="AS81" s="342"/>
      <c r="AT81" s="342"/>
      <c r="AU81" s="342">
        <v>2800</v>
      </c>
      <c r="AV81" s="361"/>
      <c r="AW81" s="342"/>
      <c r="AX81" s="342"/>
      <c r="AY81" s="363"/>
      <c r="AZ81" s="342"/>
    </row>
    <row r="82" spans="1:52" ht="26.4" x14ac:dyDescent="0.25">
      <c r="A82" s="248">
        <v>78</v>
      </c>
      <c r="B82" s="249" t="s">
        <v>549</v>
      </c>
      <c r="C82" s="331" t="s">
        <v>549</v>
      </c>
      <c r="D82" s="253" t="s">
        <v>429</v>
      </c>
      <c r="E82" s="336">
        <v>60</v>
      </c>
      <c r="F82" s="250">
        <v>1600</v>
      </c>
      <c r="G82" s="248"/>
      <c r="H82" s="250"/>
      <c r="I82" s="332">
        <f t="shared" si="2"/>
        <v>96000</v>
      </c>
      <c r="J82" s="360"/>
      <c r="K82" s="360"/>
      <c r="L82" s="361">
        <v>1550</v>
      </c>
      <c r="M82" s="361"/>
      <c r="N82" s="361"/>
      <c r="O82" s="361"/>
      <c r="P82" s="365"/>
      <c r="Q82" s="360"/>
      <c r="R82" s="360"/>
      <c r="S82" s="360"/>
      <c r="T82" s="360"/>
      <c r="U82" s="360"/>
      <c r="V82" s="360"/>
      <c r="W82" s="342"/>
      <c r="X82" s="342"/>
      <c r="Y82" s="342"/>
      <c r="Z82" s="342"/>
      <c r="AA82" s="362"/>
      <c r="AB82" s="362"/>
      <c r="AC82" s="342"/>
      <c r="AD82" s="342"/>
      <c r="AE82" s="342"/>
      <c r="AF82" s="360"/>
      <c r="AG82" s="342"/>
      <c r="AH82" s="342"/>
      <c r="AI82" s="342"/>
      <c r="AJ82" s="342"/>
      <c r="AK82" s="342"/>
      <c r="AL82" s="342"/>
      <c r="AM82" s="342"/>
      <c r="AN82" s="342"/>
      <c r="AO82" s="342"/>
      <c r="AP82" s="342"/>
      <c r="AQ82" s="342"/>
      <c r="AR82" s="342"/>
      <c r="AS82" s="342"/>
      <c r="AT82" s="342"/>
      <c r="AU82" s="342"/>
      <c r="AV82" s="360"/>
      <c r="AW82" s="342"/>
      <c r="AX82" s="342"/>
      <c r="AY82" s="362"/>
      <c r="AZ82" s="342"/>
    </row>
    <row r="83" spans="1:52" ht="82.2" customHeight="1" x14ac:dyDescent="0.25">
      <c r="A83" s="248">
        <v>79</v>
      </c>
      <c r="B83" s="249" t="s">
        <v>1232</v>
      </c>
      <c r="C83" s="249" t="s">
        <v>1255</v>
      </c>
      <c r="D83" s="253" t="s">
        <v>1230</v>
      </c>
      <c r="E83" s="336">
        <v>24</v>
      </c>
      <c r="F83" s="250">
        <v>41400</v>
      </c>
      <c r="G83" s="248"/>
      <c r="H83" s="250"/>
      <c r="I83" s="332">
        <f t="shared" si="2"/>
        <v>993600</v>
      </c>
      <c r="J83" s="368"/>
      <c r="K83" s="368"/>
      <c r="L83" s="361"/>
      <c r="M83" s="361"/>
      <c r="N83" s="361"/>
      <c r="O83" s="361"/>
      <c r="P83" s="364"/>
      <c r="Q83" s="369"/>
      <c r="R83" s="368"/>
      <c r="S83" s="368"/>
      <c r="T83" s="360"/>
      <c r="U83" s="360"/>
      <c r="V83" s="368"/>
      <c r="W83" s="342"/>
      <c r="X83" s="342">
        <v>41400</v>
      </c>
      <c r="Y83" s="342">
        <v>41300</v>
      </c>
      <c r="Z83" s="342"/>
      <c r="AA83" s="370"/>
      <c r="AB83" s="370"/>
      <c r="AC83" s="342"/>
      <c r="AD83" s="342"/>
      <c r="AE83" s="342"/>
      <c r="AF83" s="368"/>
      <c r="AG83" s="342"/>
      <c r="AH83" s="342"/>
      <c r="AI83" s="342"/>
      <c r="AJ83" s="342"/>
      <c r="AK83" s="342"/>
      <c r="AL83" s="342">
        <v>39000</v>
      </c>
      <c r="AM83" s="342"/>
      <c r="AN83" s="342"/>
      <c r="AO83" s="342"/>
      <c r="AP83" s="342"/>
      <c r="AQ83" s="342"/>
      <c r="AR83" s="342"/>
      <c r="AS83" s="342"/>
      <c r="AT83" s="342"/>
      <c r="AU83" s="342"/>
      <c r="AV83" s="368"/>
      <c r="AW83" s="342"/>
      <c r="AX83" s="342"/>
      <c r="AY83" s="370"/>
      <c r="AZ83" s="342"/>
    </row>
    <row r="84" spans="1:52" ht="397.2" customHeight="1" x14ac:dyDescent="0.25">
      <c r="A84" s="248">
        <v>80</v>
      </c>
      <c r="B84" s="396" t="s">
        <v>1254</v>
      </c>
      <c r="C84" s="396" t="s">
        <v>1254</v>
      </c>
      <c r="D84" s="253" t="s">
        <v>1230</v>
      </c>
      <c r="E84" s="336">
        <v>72</v>
      </c>
      <c r="F84" s="250">
        <v>36000</v>
      </c>
      <c r="G84" s="248"/>
      <c r="H84" s="250"/>
      <c r="I84" s="332">
        <f t="shared" si="2"/>
        <v>2592000</v>
      </c>
      <c r="J84" s="368"/>
      <c r="K84" s="368"/>
      <c r="L84" s="361"/>
      <c r="M84" s="361"/>
      <c r="N84" s="361"/>
      <c r="O84" s="361"/>
      <c r="P84" s="364"/>
      <c r="Q84" s="369"/>
      <c r="R84" s="368"/>
      <c r="S84" s="368"/>
      <c r="T84" s="360"/>
      <c r="U84" s="360"/>
      <c r="V84" s="368"/>
      <c r="W84" s="342"/>
      <c r="X84" s="342">
        <v>36000</v>
      </c>
      <c r="Y84" s="342">
        <v>35900</v>
      </c>
      <c r="Z84" s="342"/>
      <c r="AA84" s="370"/>
      <c r="AB84" s="370"/>
      <c r="AC84" s="342"/>
      <c r="AD84" s="342"/>
      <c r="AE84" s="342"/>
      <c r="AF84" s="368"/>
      <c r="AG84" s="342"/>
      <c r="AH84" s="342"/>
      <c r="AI84" s="342"/>
      <c r="AJ84" s="342"/>
      <c r="AK84" s="342"/>
      <c r="AL84" s="342">
        <v>33700</v>
      </c>
      <c r="AM84" s="342"/>
      <c r="AN84" s="342"/>
      <c r="AO84" s="342"/>
      <c r="AP84" s="342"/>
      <c r="AQ84" s="342"/>
      <c r="AR84" s="342"/>
      <c r="AS84" s="342"/>
      <c r="AT84" s="342"/>
      <c r="AU84" s="342"/>
      <c r="AV84" s="368"/>
      <c r="AW84" s="342"/>
      <c r="AX84" s="342"/>
      <c r="AY84" s="370"/>
      <c r="AZ84" s="342"/>
    </row>
    <row r="85" spans="1:52" ht="40.200000000000003" customHeight="1" x14ac:dyDescent="0.25">
      <c r="A85" s="248">
        <v>81</v>
      </c>
      <c r="B85" s="396" t="s">
        <v>1256</v>
      </c>
      <c r="C85" s="396" t="s">
        <v>1257</v>
      </c>
      <c r="D85" s="253" t="s">
        <v>478</v>
      </c>
      <c r="E85" s="336">
        <v>1</v>
      </c>
      <c r="F85" s="250">
        <v>22000</v>
      </c>
      <c r="G85" s="248"/>
      <c r="H85" s="250"/>
      <c r="I85" s="332">
        <f t="shared" si="2"/>
        <v>22000</v>
      </c>
      <c r="J85" s="368"/>
      <c r="K85" s="368"/>
      <c r="L85" s="361"/>
      <c r="M85" s="361"/>
      <c r="N85" s="361"/>
      <c r="O85" s="361"/>
      <c r="P85" s="364"/>
      <c r="Q85" s="369"/>
      <c r="R85" s="368"/>
      <c r="S85" s="368"/>
      <c r="T85" s="360"/>
      <c r="U85" s="360"/>
      <c r="V85" s="368"/>
      <c r="W85" s="342"/>
      <c r="X85" s="342">
        <v>22000</v>
      </c>
      <c r="Y85" s="342">
        <v>21900</v>
      </c>
      <c r="Z85" s="342"/>
      <c r="AA85" s="370"/>
      <c r="AB85" s="370"/>
      <c r="AC85" s="342"/>
      <c r="AD85" s="342"/>
      <c r="AE85" s="342"/>
      <c r="AF85" s="368"/>
      <c r="AG85" s="342"/>
      <c r="AH85" s="342"/>
      <c r="AI85" s="342"/>
      <c r="AJ85" s="342"/>
      <c r="AK85" s="342"/>
      <c r="AL85" s="342">
        <v>18300</v>
      </c>
      <c r="AM85" s="342"/>
      <c r="AN85" s="342"/>
      <c r="AO85" s="342"/>
      <c r="AP85" s="342"/>
      <c r="AQ85" s="342"/>
      <c r="AR85" s="342"/>
      <c r="AS85" s="342"/>
      <c r="AT85" s="342"/>
      <c r="AU85" s="342"/>
      <c r="AV85" s="368"/>
      <c r="AW85" s="342"/>
      <c r="AX85" s="342"/>
      <c r="AY85" s="370"/>
      <c r="AZ85" s="342"/>
    </row>
    <row r="86" spans="1:52" ht="26.4" x14ac:dyDescent="0.25">
      <c r="A86" s="248">
        <v>82</v>
      </c>
      <c r="B86" s="396" t="s">
        <v>1258</v>
      </c>
      <c r="C86" s="396" t="s">
        <v>1259</v>
      </c>
      <c r="D86" s="253" t="s">
        <v>429</v>
      </c>
      <c r="E86" s="336">
        <v>1</v>
      </c>
      <c r="F86" s="250">
        <v>142000</v>
      </c>
      <c r="G86" s="248"/>
      <c r="H86" s="250"/>
      <c r="I86" s="332">
        <f t="shared" si="2"/>
        <v>142000</v>
      </c>
      <c r="J86" s="368"/>
      <c r="K86" s="368"/>
      <c r="L86" s="361"/>
      <c r="M86" s="361"/>
      <c r="N86" s="361"/>
      <c r="O86" s="361"/>
      <c r="P86" s="364"/>
      <c r="Q86" s="369"/>
      <c r="R86" s="368"/>
      <c r="S86" s="368"/>
      <c r="T86" s="360"/>
      <c r="U86" s="360"/>
      <c r="V86" s="368"/>
      <c r="W86" s="342"/>
      <c r="X86" s="342">
        <v>142000</v>
      </c>
      <c r="Y86" s="342">
        <v>141900</v>
      </c>
      <c r="Z86" s="342"/>
      <c r="AA86" s="370"/>
      <c r="AB86" s="370"/>
      <c r="AC86" s="342"/>
      <c r="AD86" s="342"/>
      <c r="AE86" s="342"/>
      <c r="AF86" s="368"/>
      <c r="AG86" s="342"/>
      <c r="AH86" s="342"/>
      <c r="AI86" s="342"/>
      <c r="AJ86" s="342"/>
      <c r="AK86" s="342"/>
      <c r="AL86" s="342">
        <v>140000</v>
      </c>
      <c r="AM86" s="342"/>
      <c r="AN86" s="342"/>
      <c r="AO86" s="342"/>
      <c r="AP86" s="342"/>
      <c r="AQ86" s="342"/>
      <c r="AR86" s="342"/>
      <c r="AS86" s="342"/>
      <c r="AT86" s="342"/>
      <c r="AU86" s="342"/>
      <c r="AV86" s="368"/>
      <c r="AW86" s="342"/>
      <c r="AX86" s="342"/>
      <c r="AY86" s="370"/>
      <c r="AZ86" s="342"/>
    </row>
    <row r="87" spans="1:52" ht="214.8" customHeight="1" x14ac:dyDescent="0.25">
      <c r="A87" s="248">
        <v>83</v>
      </c>
      <c r="B87" s="249" t="s">
        <v>555</v>
      </c>
      <c r="C87" s="396" t="s">
        <v>1266</v>
      </c>
      <c r="D87" s="253" t="s">
        <v>556</v>
      </c>
      <c r="E87" s="336">
        <v>280</v>
      </c>
      <c r="F87" s="250">
        <v>3200</v>
      </c>
      <c r="G87" s="248"/>
      <c r="H87" s="250"/>
      <c r="I87" s="332">
        <f t="shared" si="2"/>
        <v>896000</v>
      </c>
      <c r="J87" s="368"/>
      <c r="K87" s="360"/>
      <c r="L87" s="361">
        <v>3000</v>
      </c>
      <c r="M87" s="361">
        <v>1600</v>
      </c>
      <c r="N87" s="361"/>
      <c r="O87" s="361"/>
      <c r="P87" s="364"/>
      <c r="Q87" s="369"/>
      <c r="R87" s="368"/>
      <c r="S87" s="368"/>
      <c r="T87" s="360"/>
      <c r="U87" s="360"/>
      <c r="V87" s="368"/>
      <c r="W87" s="342"/>
      <c r="X87" s="342"/>
      <c r="Y87" s="342"/>
      <c r="Z87" s="342"/>
      <c r="AA87" s="370"/>
      <c r="AB87" s="370"/>
      <c r="AC87" s="342"/>
      <c r="AD87" s="342"/>
      <c r="AE87" s="342"/>
      <c r="AF87" s="368"/>
      <c r="AG87" s="342"/>
      <c r="AH87" s="342"/>
      <c r="AI87" s="342"/>
      <c r="AJ87" s="342">
        <v>3100</v>
      </c>
      <c r="AK87" s="342"/>
      <c r="AL87" s="342"/>
      <c r="AM87" s="342"/>
      <c r="AN87" s="342"/>
      <c r="AO87" s="342"/>
      <c r="AP87" s="342">
        <v>3000</v>
      </c>
      <c r="AQ87" s="342"/>
      <c r="AR87" s="342"/>
      <c r="AS87" s="342"/>
      <c r="AT87" s="342"/>
      <c r="AU87" s="342"/>
      <c r="AV87" s="368"/>
      <c r="AW87" s="342"/>
      <c r="AX87" s="342"/>
      <c r="AY87" s="370"/>
      <c r="AZ87" s="342"/>
    </row>
    <row r="88" spans="1:52" ht="263.39999999999998" customHeight="1" x14ac:dyDescent="0.25">
      <c r="A88" s="248">
        <v>84</v>
      </c>
      <c r="B88" s="249" t="s">
        <v>558</v>
      </c>
      <c r="C88" s="396" t="s">
        <v>1267</v>
      </c>
      <c r="D88" s="253" t="s">
        <v>559</v>
      </c>
      <c r="E88" s="336">
        <v>280</v>
      </c>
      <c r="F88" s="250">
        <v>2350</v>
      </c>
      <c r="G88" s="248"/>
      <c r="H88" s="250"/>
      <c r="I88" s="332">
        <f t="shared" si="2"/>
        <v>658000</v>
      </c>
      <c r="J88" s="368"/>
      <c r="K88" s="368"/>
      <c r="L88" s="361"/>
      <c r="M88" s="361"/>
      <c r="N88" s="361"/>
      <c r="O88" s="361"/>
      <c r="P88" s="364"/>
      <c r="Q88" s="369"/>
      <c r="R88" s="368"/>
      <c r="S88" s="368"/>
      <c r="T88" s="360"/>
      <c r="U88" s="360"/>
      <c r="V88" s="368"/>
      <c r="W88" s="342"/>
      <c r="X88" s="342"/>
      <c r="Y88" s="342"/>
      <c r="Z88" s="342"/>
      <c r="AA88" s="370"/>
      <c r="AB88" s="370"/>
      <c r="AC88" s="342"/>
      <c r="AD88" s="342"/>
      <c r="AE88" s="342"/>
      <c r="AF88" s="368"/>
      <c r="AG88" s="342"/>
      <c r="AH88" s="342"/>
      <c r="AI88" s="342"/>
      <c r="AJ88" s="342">
        <v>2350</v>
      </c>
      <c r="AK88" s="342"/>
      <c r="AL88" s="342"/>
      <c r="AM88" s="342"/>
      <c r="AN88" s="342"/>
      <c r="AO88" s="342"/>
      <c r="AP88" s="342"/>
      <c r="AQ88" s="342"/>
      <c r="AR88" s="342"/>
      <c r="AS88" s="342"/>
      <c r="AT88" s="342"/>
      <c r="AU88" s="342"/>
      <c r="AV88" s="368"/>
      <c r="AW88" s="342"/>
      <c r="AX88" s="342"/>
      <c r="AY88" s="370"/>
      <c r="AZ88" s="342"/>
    </row>
    <row r="89" spans="1:52" ht="201.6" customHeight="1" x14ac:dyDescent="0.25">
      <c r="A89" s="248">
        <v>85</v>
      </c>
      <c r="B89" s="249" t="s">
        <v>991</v>
      </c>
      <c r="C89" s="396" t="s">
        <v>1268</v>
      </c>
      <c r="D89" s="253" t="s">
        <v>559</v>
      </c>
      <c r="E89" s="336">
        <v>210</v>
      </c>
      <c r="F89" s="250">
        <v>2800</v>
      </c>
      <c r="G89" s="248"/>
      <c r="H89" s="250"/>
      <c r="I89" s="332">
        <f t="shared" si="2"/>
        <v>588000</v>
      </c>
      <c r="J89" s="368"/>
      <c r="K89" s="368"/>
      <c r="L89" s="361">
        <v>2000</v>
      </c>
      <c r="M89" s="361">
        <v>1600</v>
      </c>
      <c r="N89" s="361"/>
      <c r="O89" s="361"/>
      <c r="P89" s="364"/>
      <c r="Q89" s="369"/>
      <c r="R89" s="368"/>
      <c r="S89" s="368"/>
      <c r="T89" s="360"/>
      <c r="U89" s="360"/>
      <c r="V89" s="368"/>
      <c r="W89" s="342"/>
      <c r="X89" s="342"/>
      <c r="Y89" s="342"/>
      <c r="Z89" s="342"/>
      <c r="AA89" s="370"/>
      <c r="AB89" s="370"/>
      <c r="AC89" s="342"/>
      <c r="AD89" s="342"/>
      <c r="AE89" s="342"/>
      <c r="AF89" s="368"/>
      <c r="AG89" s="342">
        <v>1300</v>
      </c>
      <c r="AH89" s="342"/>
      <c r="AI89" s="342">
        <v>1763</v>
      </c>
      <c r="AJ89" s="342">
        <v>2790</v>
      </c>
      <c r="AK89" s="342"/>
      <c r="AL89" s="342"/>
      <c r="AM89" s="342"/>
      <c r="AN89" s="342"/>
      <c r="AO89" s="342"/>
      <c r="AP89" s="342"/>
      <c r="AQ89" s="342"/>
      <c r="AR89" s="342"/>
      <c r="AS89" s="342"/>
      <c r="AT89" s="342"/>
      <c r="AU89" s="342"/>
      <c r="AV89" s="368"/>
      <c r="AW89" s="342"/>
      <c r="AX89" s="342"/>
      <c r="AY89" s="370">
        <v>1500</v>
      </c>
      <c r="AZ89" s="342"/>
    </row>
    <row r="90" spans="1:52" ht="58.5" customHeight="1" x14ac:dyDescent="0.25">
      <c r="A90" s="248">
        <v>86</v>
      </c>
      <c r="B90" s="249" t="s">
        <v>561</v>
      </c>
      <c r="C90" s="331" t="s">
        <v>561</v>
      </c>
      <c r="D90" s="253" t="s">
        <v>562</v>
      </c>
      <c r="E90" s="336">
        <v>210</v>
      </c>
      <c r="F90" s="250">
        <v>3300</v>
      </c>
      <c r="G90" s="248"/>
      <c r="H90" s="250"/>
      <c r="I90" s="332">
        <f t="shared" si="2"/>
        <v>693000</v>
      </c>
      <c r="J90" s="368"/>
      <c r="K90" s="368"/>
      <c r="L90" s="361">
        <v>2900</v>
      </c>
      <c r="M90" s="361">
        <v>2200</v>
      </c>
      <c r="N90" s="361"/>
      <c r="O90" s="361"/>
      <c r="P90" s="364"/>
      <c r="Q90" s="369"/>
      <c r="R90" s="368"/>
      <c r="S90" s="368"/>
      <c r="T90" s="360"/>
      <c r="U90" s="360"/>
      <c r="V90" s="368"/>
      <c r="W90" s="342"/>
      <c r="X90" s="342"/>
      <c r="Y90" s="342"/>
      <c r="Z90" s="342"/>
      <c r="AA90" s="370"/>
      <c r="AB90" s="370"/>
      <c r="AC90" s="342"/>
      <c r="AD90" s="342"/>
      <c r="AE90" s="342"/>
      <c r="AF90" s="368"/>
      <c r="AG90" s="342"/>
      <c r="AH90" s="342"/>
      <c r="AI90" s="342">
        <v>1763</v>
      </c>
      <c r="AJ90" s="342"/>
      <c r="AK90" s="342"/>
      <c r="AL90" s="342"/>
      <c r="AM90" s="342"/>
      <c r="AN90" s="342"/>
      <c r="AO90" s="342">
        <v>2300</v>
      </c>
      <c r="AP90" s="342">
        <v>1800</v>
      </c>
      <c r="AQ90" s="342"/>
      <c r="AR90" s="342"/>
      <c r="AS90" s="342"/>
      <c r="AT90" s="342"/>
      <c r="AU90" s="342"/>
      <c r="AV90" s="368"/>
      <c r="AW90" s="342"/>
      <c r="AX90" s="342"/>
      <c r="AY90" s="370">
        <v>1500</v>
      </c>
      <c r="AZ90" s="342"/>
    </row>
    <row r="91" spans="1:52" ht="409.2" customHeight="1" thickBot="1" x14ac:dyDescent="0.3">
      <c r="A91" s="248">
        <v>87</v>
      </c>
      <c r="B91" s="352" t="s">
        <v>564</v>
      </c>
      <c r="C91" s="396" t="s">
        <v>1269</v>
      </c>
      <c r="D91" s="253" t="s">
        <v>559</v>
      </c>
      <c r="E91" s="336">
        <v>166</v>
      </c>
      <c r="F91" s="250">
        <v>4200</v>
      </c>
      <c r="G91" s="248"/>
      <c r="H91" s="250"/>
      <c r="I91" s="332">
        <f t="shared" si="2"/>
        <v>697200</v>
      </c>
      <c r="J91" s="368"/>
      <c r="K91" s="368"/>
      <c r="L91" s="361"/>
      <c r="M91" s="361"/>
      <c r="N91" s="361"/>
      <c r="O91" s="361"/>
      <c r="P91" s="364"/>
      <c r="Q91" s="369"/>
      <c r="R91" s="368"/>
      <c r="S91" s="368"/>
      <c r="T91" s="360"/>
      <c r="U91" s="360"/>
      <c r="V91" s="368"/>
      <c r="W91" s="342"/>
      <c r="X91" s="342"/>
      <c r="Y91" s="342"/>
      <c r="Z91" s="342"/>
      <c r="AA91" s="370"/>
      <c r="AB91" s="370"/>
      <c r="AC91" s="342"/>
      <c r="AD91" s="342"/>
      <c r="AE91" s="342"/>
      <c r="AF91" s="368"/>
      <c r="AG91" s="342"/>
      <c r="AH91" s="342"/>
      <c r="AI91" s="342">
        <v>2697</v>
      </c>
      <c r="AJ91" s="342">
        <v>4190</v>
      </c>
      <c r="AK91" s="342"/>
      <c r="AL91" s="342"/>
      <c r="AM91" s="342"/>
      <c r="AN91" s="342"/>
      <c r="AO91" s="342"/>
      <c r="AP91" s="342"/>
      <c r="AQ91" s="342"/>
      <c r="AR91" s="342"/>
      <c r="AS91" s="342"/>
      <c r="AT91" s="342"/>
      <c r="AU91" s="342"/>
      <c r="AV91" s="368"/>
      <c r="AW91" s="342"/>
      <c r="AX91" s="342"/>
      <c r="AY91" s="370"/>
      <c r="AZ91" s="342"/>
    </row>
    <row r="92" spans="1:52" ht="33.6" customHeight="1" x14ac:dyDescent="0.25">
      <c r="A92" s="248">
        <v>88</v>
      </c>
      <c r="B92" s="249" t="s">
        <v>1099</v>
      </c>
      <c r="C92" s="339" t="s">
        <v>565</v>
      </c>
      <c r="D92" s="253" t="s">
        <v>559</v>
      </c>
      <c r="E92" s="336">
        <v>166</v>
      </c>
      <c r="F92" s="250">
        <v>5200</v>
      </c>
      <c r="G92" s="248"/>
      <c r="H92" s="250"/>
      <c r="I92" s="332">
        <f t="shared" si="2"/>
        <v>863200</v>
      </c>
      <c r="J92" s="368"/>
      <c r="K92" s="368"/>
      <c r="L92" s="361">
        <v>2500</v>
      </c>
      <c r="M92" s="361">
        <v>1800</v>
      </c>
      <c r="N92" s="361"/>
      <c r="O92" s="361">
        <v>2800</v>
      </c>
      <c r="P92" s="368"/>
      <c r="Q92" s="369"/>
      <c r="R92" s="368"/>
      <c r="S92" s="368"/>
      <c r="T92" s="360"/>
      <c r="U92" s="360"/>
      <c r="V92" s="368"/>
      <c r="W92" s="342"/>
      <c r="X92" s="342"/>
      <c r="Y92" s="342"/>
      <c r="Z92" s="342"/>
      <c r="AA92" s="370"/>
      <c r="AB92" s="370"/>
      <c r="AC92" s="342"/>
      <c r="AD92" s="342"/>
      <c r="AE92" s="342"/>
      <c r="AF92" s="368">
        <v>3560</v>
      </c>
      <c r="AG92" s="342"/>
      <c r="AH92" s="342"/>
      <c r="AI92" s="342">
        <v>2502</v>
      </c>
      <c r="AJ92" s="342">
        <v>3800</v>
      </c>
      <c r="AK92" s="342">
        <v>1400</v>
      </c>
      <c r="AL92" s="342"/>
      <c r="AM92" s="342"/>
      <c r="AN92" s="342"/>
      <c r="AO92" s="342">
        <v>1850</v>
      </c>
      <c r="AP92" s="342">
        <v>2400</v>
      </c>
      <c r="AQ92" s="342"/>
      <c r="AR92" s="342"/>
      <c r="AS92" s="342"/>
      <c r="AT92" s="342"/>
      <c r="AU92" s="342"/>
      <c r="AV92" s="368"/>
      <c r="AW92" s="342"/>
      <c r="AX92" s="342"/>
      <c r="AY92" s="370">
        <v>1780</v>
      </c>
      <c r="AZ92" s="342"/>
    </row>
    <row r="93" spans="1:52" ht="30.6" customHeight="1" x14ac:dyDescent="0.25">
      <c r="A93" s="248">
        <v>89</v>
      </c>
      <c r="B93" s="249" t="s">
        <v>566</v>
      </c>
      <c r="C93" s="331" t="s">
        <v>566</v>
      </c>
      <c r="D93" s="253" t="s">
        <v>559</v>
      </c>
      <c r="E93" s="336">
        <v>300</v>
      </c>
      <c r="F93" s="250">
        <v>4800</v>
      </c>
      <c r="G93" s="248"/>
      <c r="H93" s="250"/>
      <c r="I93" s="332">
        <f t="shared" si="2"/>
        <v>1440000</v>
      </c>
      <c r="J93" s="368"/>
      <c r="K93" s="368"/>
      <c r="L93" s="361">
        <v>1400</v>
      </c>
      <c r="M93" s="361">
        <v>900</v>
      </c>
      <c r="N93" s="361"/>
      <c r="O93" s="361">
        <v>1800</v>
      </c>
      <c r="P93" s="368"/>
      <c r="Q93" s="369"/>
      <c r="R93" s="368"/>
      <c r="S93" s="368"/>
      <c r="T93" s="360"/>
      <c r="U93" s="360"/>
      <c r="V93" s="368"/>
      <c r="W93" s="342"/>
      <c r="X93" s="342"/>
      <c r="Y93" s="342"/>
      <c r="Z93" s="342"/>
      <c r="AA93" s="370"/>
      <c r="AB93" s="370"/>
      <c r="AC93" s="342"/>
      <c r="AD93" s="342"/>
      <c r="AE93" s="342"/>
      <c r="AF93" s="368"/>
      <c r="AG93" s="342"/>
      <c r="AH93" s="342"/>
      <c r="AI93" s="342"/>
      <c r="AJ93" s="342">
        <v>4000</v>
      </c>
      <c r="AK93" s="342">
        <v>1290</v>
      </c>
      <c r="AL93" s="342"/>
      <c r="AM93" s="342"/>
      <c r="AN93" s="342"/>
      <c r="AO93" s="342">
        <v>980</v>
      </c>
      <c r="AP93" s="342">
        <v>1770</v>
      </c>
      <c r="AQ93" s="342"/>
      <c r="AR93" s="342"/>
      <c r="AS93" s="342"/>
      <c r="AT93" s="342"/>
      <c r="AU93" s="342"/>
      <c r="AV93" s="368"/>
      <c r="AW93" s="342"/>
      <c r="AX93" s="342"/>
      <c r="AY93" s="370">
        <v>1890</v>
      </c>
      <c r="AZ93" s="342"/>
    </row>
    <row r="94" spans="1:52" ht="332.4" customHeight="1" x14ac:dyDescent="0.25">
      <c r="A94" s="248">
        <v>90</v>
      </c>
      <c r="B94" s="249" t="s">
        <v>567</v>
      </c>
      <c r="C94" s="396" t="s">
        <v>1270</v>
      </c>
      <c r="D94" s="253" t="s">
        <v>559</v>
      </c>
      <c r="E94" s="336">
        <v>300</v>
      </c>
      <c r="F94" s="250">
        <v>3200</v>
      </c>
      <c r="G94" s="248"/>
      <c r="H94" s="250"/>
      <c r="I94" s="332">
        <f t="shared" si="2"/>
        <v>960000</v>
      </c>
      <c r="J94" s="368"/>
      <c r="K94" s="368"/>
      <c r="L94" s="361">
        <v>3000</v>
      </c>
      <c r="M94" s="361">
        <v>1600</v>
      </c>
      <c r="N94" s="361"/>
      <c r="O94" s="361"/>
      <c r="P94" s="368"/>
      <c r="Q94" s="369"/>
      <c r="R94" s="368"/>
      <c r="S94" s="368"/>
      <c r="T94" s="360"/>
      <c r="U94" s="360"/>
      <c r="V94" s="368"/>
      <c r="W94" s="342"/>
      <c r="X94" s="342"/>
      <c r="Y94" s="342"/>
      <c r="Z94" s="342"/>
      <c r="AA94" s="370"/>
      <c r="AB94" s="370"/>
      <c r="AC94" s="342"/>
      <c r="AD94" s="342"/>
      <c r="AE94" s="342"/>
      <c r="AF94" s="368"/>
      <c r="AG94" s="342"/>
      <c r="AH94" s="342"/>
      <c r="AI94" s="342">
        <v>2914</v>
      </c>
      <c r="AJ94" s="342">
        <v>3190</v>
      </c>
      <c r="AK94" s="342">
        <v>2600</v>
      </c>
      <c r="AL94" s="342"/>
      <c r="AM94" s="342"/>
      <c r="AN94" s="342"/>
      <c r="AO94" s="342"/>
      <c r="AP94" s="342"/>
      <c r="AQ94" s="342"/>
      <c r="AR94" s="342"/>
      <c r="AS94" s="342"/>
      <c r="AT94" s="342"/>
      <c r="AU94" s="342"/>
      <c r="AV94" s="368"/>
      <c r="AW94" s="342"/>
      <c r="AX94" s="342"/>
      <c r="AY94" s="370">
        <v>2585</v>
      </c>
      <c r="AZ94" s="342"/>
    </row>
    <row r="95" spans="1:52" ht="196.2" customHeight="1" x14ac:dyDescent="0.25">
      <c r="A95" s="248">
        <v>91</v>
      </c>
      <c r="B95" s="353" t="s">
        <v>568</v>
      </c>
      <c r="C95" s="331" t="s">
        <v>569</v>
      </c>
      <c r="D95" s="253" t="s">
        <v>559</v>
      </c>
      <c r="E95" s="336">
        <v>200</v>
      </c>
      <c r="F95" s="250">
        <v>15500</v>
      </c>
      <c r="G95" s="248"/>
      <c r="H95" s="250"/>
      <c r="I95" s="332">
        <f t="shared" si="2"/>
        <v>3100000</v>
      </c>
      <c r="J95" s="360">
        <v>15495</v>
      </c>
      <c r="K95" s="360"/>
      <c r="L95" s="361"/>
      <c r="M95" s="361"/>
      <c r="N95" s="361"/>
      <c r="O95" s="361"/>
      <c r="P95" s="364"/>
      <c r="Q95" s="369"/>
      <c r="R95" s="360"/>
      <c r="S95" s="360"/>
      <c r="T95" s="360"/>
      <c r="U95" s="360"/>
      <c r="V95" s="360"/>
      <c r="W95" s="342"/>
      <c r="X95" s="342"/>
      <c r="Y95" s="342"/>
      <c r="Z95" s="342"/>
      <c r="AA95" s="362"/>
      <c r="AB95" s="362"/>
      <c r="AC95" s="342"/>
      <c r="AD95" s="342"/>
      <c r="AE95" s="342"/>
      <c r="AF95" s="360"/>
      <c r="AG95" s="342"/>
      <c r="AH95" s="342"/>
      <c r="AI95" s="342"/>
      <c r="AJ95" s="342"/>
      <c r="AK95" s="342"/>
      <c r="AL95" s="342"/>
      <c r="AM95" s="342"/>
      <c r="AN95" s="342"/>
      <c r="AO95" s="342"/>
      <c r="AP95" s="342"/>
      <c r="AQ95" s="342"/>
      <c r="AR95" s="342"/>
      <c r="AS95" s="342"/>
      <c r="AT95" s="342"/>
      <c r="AU95" s="342"/>
      <c r="AV95" s="360"/>
      <c r="AW95" s="342"/>
      <c r="AX95" s="342"/>
      <c r="AY95" s="362">
        <v>4495</v>
      </c>
      <c r="AZ95" s="342"/>
    </row>
    <row r="96" spans="1:52" ht="26.4" x14ac:dyDescent="0.25">
      <c r="A96" s="248">
        <v>92</v>
      </c>
      <c r="B96" s="331" t="s">
        <v>1229</v>
      </c>
      <c r="C96" s="331" t="s">
        <v>1229</v>
      </c>
      <c r="D96" s="248" t="s">
        <v>429</v>
      </c>
      <c r="E96" s="336">
        <v>20</v>
      </c>
      <c r="F96" s="250">
        <v>2300</v>
      </c>
      <c r="G96" s="248"/>
      <c r="H96" s="250"/>
      <c r="I96" s="332">
        <f t="shared" si="2"/>
        <v>46000</v>
      </c>
      <c r="J96" s="360"/>
      <c r="K96" s="360"/>
      <c r="L96" s="361">
        <v>2200</v>
      </c>
      <c r="M96" s="361">
        <v>1600</v>
      </c>
      <c r="N96" s="361"/>
      <c r="O96" s="361"/>
      <c r="P96" s="364"/>
      <c r="Q96" s="369"/>
      <c r="R96" s="360"/>
      <c r="S96" s="360"/>
      <c r="T96" s="360"/>
      <c r="U96" s="360"/>
      <c r="V96" s="360"/>
      <c r="W96" s="342"/>
      <c r="X96" s="342"/>
      <c r="Y96" s="342"/>
      <c r="Z96" s="342"/>
      <c r="AA96" s="362"/>
      <c r="AB96" s="362"/>
      <c r="AC96" s="342"/>
      <c r="AD96" s="342"/>
      <c r="AE96" s="342"/>
      <c r="AF96" s="360"/>
      <c r="AG96" s="342"/>
      <c r="AH96" s="342"/>
      <c r="AI96" s="342">
        <v>1950</v>
      </c>
      <c r="AJ96" s="342"/>
      <c r="AK96" s="342">
        <v>1200</v>
      </c>
      <c r="AL96" s="342"/>
      <c r="AM96" s="342"/>
      <c r="AN96" s="342"/>
      <c r="AO96" s="342"/>
      <c r="AP96" s="342"/>
      <c r="AQ96" s="342"/>
      <c r="AR96" s="342"/>
      <c r="AS96" s="342"/>
      <c r="AT96" s="342"/>
      <c r="AU96" s="342"/>
      <c r="AV96" s="360"/>
      <c r="AW96" s="342"/>
      <c r="AX96" s="342"/>
      <c r="AY96" s="362"/>
      <c r="AZ96" s="342"/>
    </row>
    <row r="97" spans="1:52" ht="26.4" x14ac:dyDescent="0.25">
      <c r="A97" s="248">
        <v>93</v>
      </c>
      <c r="B97" s="249" t="s">
        <v>572</v>
      </c>
      <c r="C97" s="331" t="s">
        <v>572</v>
      </c>
      <c r="D97" s="248" t="s">
        <v>478</v>
      </c>
      <c r="E97" s="336">
        <v>900</v>
      </c>
      <c r="F97" s="250">
        <v>2500</v>
      </c>
      <c r="G97" s="248"/>
      <c r="H97" s="250"/>
      <c r="I97" s="332">
        <f t="shared" si="2"/>
        <v>2250000</v>
      </c>
      <c r="J97" s="361"/>
      <c r="K97" s="361"/>
      <c r="L97" s="361">
        <v>2200</v>
      </c>
      <c r="M97" s="361">
        <v>1800</v>
      </c>
      <c r="N97" s="361"/>
      <c r="O97" s="361"/>
      <c r="P97" s="361"/>
      <c r="Q97" s="369"/>
      <c r="R97" s="361"/>
      <c r="S97" s="361"/>
      <c r="T97" s="360"/>
      <c r="U97" s="360"/>
      <c r="V97" s="361"/>
      <c r="W97" s="342">
        <v>1300</v>
      </c>
      <c r="X97" s="342"/>
      <c r="Y97" s="342"/>
      <c r="Z97" s="342"/>
      <c r="AA97" s="363"/>
      <c r="AB97" s="363"/>
      <c r="AC97" s="342"/>
      <c r="AD97" s="342"/>
      <c r="AE97" s="342"/>
      <c r="AF97" s="361"/>
      <c r="AG97" s="342"/>
      <c r="AH97" s="342"/>
      <c r="AI97" s="342">
        <v>2375</v>
      </c>
      <c r="AJ97" s="342"/>
      <c r="AK97" s="342"/>
      <c r="AL97" s="342"/>
      <c r="AM97" s="342"/>
      <c r="AN97" s="342"/>
      <c r="AO97" s="342">
        <v>1400</v>
      </c>
      <c r="AP97" s="342"/>
      <c r="AQ97" s="342"/>
      <c r="AR97" s="342"/>
      <c r="AS97" s="342"/>
      <c r="AT97" s="342"/>
      <c r="AU97" s="342"/>
      <c r="AV97" s="361"/>
      <c r="AW97" s="342"/>
      <c r="AX97" s="342"/>
      <c r="AY97" s="363"/>
      <c r="AZ97" s="342"/>
    </row>
    <row r="98" spans="1:52" ht="37.049999999999997" customHeight="1" x14ac:dyDescent="0.25">
      <c r="A98" s="248">
        <v>94</v>
      </c>
      <c r="B98" s="353" t="s">
        <v>573</v>
      </c>
      <c r="C98" s="331" t="s">
        <v>1234</v>
      </c>
      <c r="D98" s="336" t="s">
        <v>429</v>
      </c>
      <c r="E98" s="336">
        <v>80</v>
      </c>
      <c r="F98" s="250">
        <v>3400</v>
      </c>
      <c r="G98" s="250"/>
      <c r="H98" s="250"/>
      <c r="I98" s="332">
        <f t="shared" si="2"/>
        <v>272000</v>
      </c>
      <c r="J98" s="361"/>
      <c r="K98" s="361"/>
      <c r="L98" s="361">
        <v>3200</v>
      </c>
      <c r="M98" s="361">
        <v>2500</v>
      </c>
      <c r="N98" s="361"/>
      <c r="O98" s="361"/>
      <c r="P98" s="361"/>
      <c r="Q98" s="369"/>
      <c r="R98" s="361"/>
      <c r="S98" s="361"/>
      <c r="T98" s="360"/>
      <c r="U98" s="360"/>
      <c r="V98" s="361"/>
      <c r="W98" s="342"/>
      <c r="X98" s="342"/>
      <c r="Y98" s="342"/>
      <c r="Z98" s="342"/>
      <c r="AA98" s="363"/>
      <c r="AB98" s="363"/>
      <c r="AC98" s="342"/>
      <c r="AD98" s="342"/>
      <c r="AE98" s="342"/>
      <c r="AF98" s="361"/>
      <c r="AG98" s="342"/>
      <c r="AH98" s="342"/>
      <c r="AI98" s="342"/>
      <c r="AJ98" s="342"/>
      <c r="AK98" s="342"/>
      <c r="AL98" s="342"/>
      <c r="AM98" s="342"/>
      <c r="AN98" s="342"/>
      <c r="AO98" s="342"/>
      <c r="AP98" s="342"/>
      <c r="AQ98" s="342"/>
      <c r="AR98" s="342"/>
      <c r="AS98" s="342"/>
      <c r="AT98" s="342"/>
      <c r="AU98" s="342"/>
      <c r="AV98" s="361"/>
      <c r="AW98" s="342"/>
      <c r="AX98" s="342"/>
      <c r="AY98" s="363"/>
      <c r="AZ98" s="342"/>
    </row>
    <row r="99" spans="1:52" ht="52.8" x14ac:dyDescent="0.25">
      <c r="A99" s="248">
        <v>95</v>
      </c>
      <c r="B99" s="353" t="s">
        <v>1231</v>
      </c>
      <c r="C99" s="353" t="s">
        <v>1233</v>
      </c>
      <c r="D99" s="336" t="s">
        <v>1230</v>
      </c>
      <c r="E99" s="336">
        <v>42</v>
      </c>
      <c r="F99" s="250">
        <v>23520</v>
      </c>
      <c r="G99" s="250"/>
      <c r="H99" s="250"/>
      <c r="I99" s="332">
        <f t="shared" si="2"/>
        <v>987840</v>
      </c>
      <c r="J99" s="361"/>
      <c r="K99" s="361"/>
      <c r="L99" s="361"/>
      <c r="M99" s="361"/>
      <c r="N99" s="361"/>
      <c r="O99" s="361"/>
      <c r="P99" s="361"/>
      <c r="Q99" s="369"/>
      <c r="R99" s="361"/>
      <c r="S99" s="361"/>
      <c r="T99" s="360"/>
      <c r="U99" s="360"/>
      <c r="V99" s="361"/>
      <c r="W99" s="342"/>
      <c r="X99" s="342"/>
      <c r="Y99" s="342"/>
      <c r="Z99" s="342"/>
      <c r="AA99" s="363"/>
      <c r="AB99" s="363"/>
      <c r="AC99" s="342"/>
      <c r="AD99" s="342"/>
      <c r="AE99" s="342"/>
      <c r="AF99" s="361"/>
      <c r="AG99" s="342"/>
      <c r="AH99" s="342"/>
      <c r="AI99" s="342"/>
      <c r="AJ99" s="342">
        <v>23500</v>
      </c>
      <c r="AK99" s="342"/>
      <c r="AL99" s="342"/>
      <c r="AM99" s="342"/>
      <c r="AN99" s="342"/>
      <c r="AO99" s="342"/>
      <c r="AP99" s="342"/>
      <c r="AQ99" s="342"/>
      <c r="AR99" s="342"/>
      <c r="AS99" s="342"/>
      <c r="AT99" s="342"/>
      <c r="AU99" s="342"/>
      <c r="AV99" s="361"/>
      <c r="AW99" s="342"/>
      <c r="AX99" s="342"/>
      <c r="AY99" s="363"/>
      <c r="AZ99" s="342"/>
    </row>
    <row r="100" spans="1:52" ht="26.4" x14ac:dyDescent="0.25">
      <c r="A100" s="248">
        <v>96</v>
      </c>
      <c r="B100" s="353" t="s">
        <v>578</v>
      </c>
      <c r="C100" s="331" t="s">
        <v>578</v>
      </c>
      <c r="D100" s="336" t="s">
        <v>474</v>
      </c>
      <c r="E100" s="336">
        <v>4</v>
      </c>
      <c r="F100" s="250">
        <v>66000</v>
      </c>
      <c r="G100" s="250"/>
      <c r="H100" s="250"/>
      <c r="I100" s="332">
        <f t="shared" si="2"/>
        <v>264000</v>
      </c>
      <c r="J100" s="361"/>
      <c r="K100" s="361"/>
      <c r="L100" s="361"/>
      <c r="M100" s="361"/>
      <c r="N100" s="361"/>
      <c r="O100" s="361"/>
      <c r="P100" s="361"/>
      <c r="Q100" s="369"/>
      <c r="R100" s="361"/>
      <c r="S100" s="361"/>
      <c r="T100" s="360"/>
      <c r="U100" s="360"/>
      <c r="V100" s="361"/>
      <c r="W100" s="342"/>
      <c r="X100" s="342"/>
      <c r="Y100" s="342"/>
      <c r="Z100" s="342"/>
      <c r="AA100" s="363"/>
      <c r="AB100" s="363"/>
      <c r="AC100" s="342"/>
      <c r="AD100" s="342"/>
      <c r="AE100" s="342"/>
      <c r="AF100" s="361"/>
      <c r="AG100" s="342"/>
      <c r="AH100" s="342"/>
      <c r="AI100" s="342"/>
      <c r="AJ100" s="342">
        <v>65900</v>
      </c>
      <c r="AK100" s="342"/>
      <c r="AL100" s="342"/>
      <c r="AM100" s="342"/>
      <c r="AN100" s="342"/>
      <c r="AO100" s="342"/>
      <c r="AP100" s="342"/>
      <c r="AQ100" s="342"/>
      <c r="AR100" s="342"/>
      <c r="AS100" s="342"/>
      <c r="AT100" s="342"/>
      <c r="AU100" s="342"/>
      <c r="AV100" s="361"/>
      <c r="AW100" s="342"/>
      <c r="AX100" s="342"/>
      <c r="AY100" s="363"/>
      <c r="AZ100" s="342"/>
    </row>
    <row r="101" spans="1:52" ht="26.4" x14ac:dyDescent="0.25">
      <c r="A101" s="248">
        <v>97</v>
      </c>
      <c r="B101" s="353" t="s">
        <v>579</v>
      </c>
      <c r="C101" s="331" t="s">
        <v>579</v>
      </c>
      <c r="D101" s="336" t="s">
        <v>474</v>
      </c>
      <c r="E101" s="336">
        <v>1</v>
      </c>
      <c r="F101" s="250">
        <v>66000</v>
      </c>
      <c r="G101" s="250"/>
      <c r="H101" s="250"/>
      <c r="I101" s="332">
        <f t="shared" ref="I101:I122" si="3">E101*F101</f>
        <v>66000</v>
      </c>
      <c r="J101" s="361"/>
      <c r="K101" s="361"/>
      <c r="L101" s="361"/>
      <c r="M101" s="361"/>
      <c r="N101" s="361"/>
      <c r="O101" s="361"/>
      <c r="P101" s="361"/>
      <c r="Q101" s="369"/>
      <c r="R101" s="361"/>
      <c r="S101" s="361"/>
      <c r="T101" s="360"/>
      <c r="U101" s="360"/>
      <c r="V101" s="361"/>
      <c r="W101" s="342"/>
      <c r="X101" s="342"/>
      <c r="Y101" s="342"/>
      <c r="Z101" s="342"/>
      <c r="AA101" s="363"/>
      <c r="AB101" s="363"/>
      <c r="AC101" s="342"/>
      <c r="AD101" s="342"/>
      <c r="AE101" s="342"/>
      <c r="AF101" s="361"/>
      <c r="AG101" s="342"/>
      <c r="AH101" s="342"/>
      <c r="AI101" s="342"/>
      <c r="AJ101" s="342">
        <v>65900</v>
      </c>
      <c r="AK101" s="342"/>
      <c r="AL101" s="342"/>
      <c r="AM101" s="342"/>
      <c r="AN101" s="342"/>
      <c r="AO101" s="342"/>
      <c r="AP101" s="342"/>
      <c r="AQ101" s="342"/>
      <c r="AR101" s="342"/>
      <c r="AS101" s="342"/>
      <c r="AT101" s="342"/>
      <c r="AU101" s="342"/>
      <c r="AV101" s="361"/>
      <c r="AW101" s="342"/>
      <c r="AX101" s="342"/>
      <c r="AY101" s="363"/>
      <c r="AZ101" s="342"/>
    </row>
    <row r="102" spans="1:52" ht="52.8" x14ac:dyDescent="0.25">
      <c r="A102" s="248">
        <v>98</v>
      </c>
      <c r="B102" s="353" t="s">
        <v>580</v>
      </c>
      <c r="C102" s="331" t="s">
        <v>580</v>
      </c>
      <c r="D102" s="336" t="s">
        <v>429</v>
      </c>
      <c r="E102" s="336">
        <v>60</v>
      </c>
      <c r="F102" s="250">
        <v>11500</v>
      </c>
      <c r="G102" s="250"/>
      <c r="H102" s="250"/>
      <c r="I102" s="332">
        <f t="shared" si="3"/>
        <v>690000</v>
      </c>
      <c r="J102" s="361"/>
      <c r="K102" s="361"/>
      <c r="L102" s="361"/>
      <c r="M102" s="361"/>
      <c r="N102" s="361"/>
      <c r="O102" s="361"/>
      <c r="P102" s="361"/>
      <c r="Q102" s="369"/>
      <c r="R102" s="361"/>
      <c r="S102" s="361"/>
      <c r="T102" s="360"/>
      <c r="U102" s="360"/>
      <c r="V102" s="361"/>
      <c r="W102" s="342"/>
      <c r="X102" s="342"/>
      <c r="Y102" s="342"/>
      <c r="Z102" s="342"/>
      <c r="AA102" s="363"/>
      <c r="AB102" s="363"/>
      <c r="AC102" s="342"/>
      <c r="AD102" s="342"/>
      <c r="AE102" s="342">
        <v>10500</v>
      </c>
      <c r="AF102" s="361"/>
      <c r="AG102" s="342"/>
      <c r="AH102" s="342"/>
      <c r="AI102" s="342"/>
      <c r="AJ102" s="342"/>
      <c r="AK102" s="342"/>
      <c r="AL102" s="342"/>
      <c r="AM102" s="342"/>
      <c r="AN102" s="342"/>
      <c r="AO102" s="342"/>
      <c r="AP102" s="342"/>
      <c r="AQ102" s="342"/>
      <c r="AR102" s="342"/>
      <c r="AS102" s="342"/>
      <c r="AT102" s="342"/>
      <c r="AU102" s="342"/>
      <c r="AV102" s="361"/>
      <c r="AW102" s="342"/>
      <c r="AX102" s="342"/>
      <c r="AY102" s="363"/>
      <c r="AZ102" s="342"/>
    </row>
    <row r="103" spans="1:52" ht="26.4" x14ac:dyDescent="0.25">
      <c r="A103" s="248">
        <v>99</v>
      </c>
      <c r="B103" s="249" t="s">
        <v>594</v>
      </c>
      <c r="C103" s="331" t="s">
        <v>594</v>
      </c>
      <c r="D103" s="253" t="s">
        <v>474</v>
      </c>
      <c r="E103" s="336">
        <v>80</v>
      </c>
      <c r="F103" s="250">
        <v>2500</v>
      </c>
      <c r="G103" s="248"/>
      <c r="H103" s="250"/>
      <c r="I103" s="332">
        <f t="shared" si="3"/>
        <v>200000</v>
      </c>
      <c r="J103" s="361"/>
      <c r="K103" s="360"/>
      <c r="L103" s="361">
        <v>2200</v>
      </c>
      <c r="M103" s="361"/>
      <c r="N103" s="361"/>
      <c r="O103" s="361"/>
      <c r="P103" s="364"/>
      <c r="Q103" s="361"/>
      <c r="R103" s="361"/>
      <c r="S103" s="361"/>
      <c r="T103" s="360"/>
      <c r="U103" s="360"/>
      <c r="V103" s="361"/>
      <c r="W103" s="342"/>
      <c r="X103" s="342"/>
      <c r="Y103" s="342"/>
      <c r="Z103" s="342"/>
      <c r="AA103" s="363"/>
      <c r="AB103" s="363"/>
      <c r="AC103" s="342"/>
      <c r="AD103" s="342"/>
      <c r="AE103" s="342"/>
      <c r="AF103" s="361"/>
      <c r="AG103" s="342"/>
      <c r="AH103" s="342"/>
      <c r="AI103" s="342"/>
      <c r="AJ103" s="342"/>
      <c r="AK103" s="342"/>
      <c r="AL103" s="342"/>
      <c r="AM103" s="342"/>
      <c r="AN103" s="342"/>
      <c r="AO103" s="342"/>
      <c r="AP103" s="342"/>
      <c r="AQ103" s="342"/>
      <c r="AR103" s="342"/>
      <c r="AS103" s="342"/>
      <c r="AT103" s="342"/>
      <c r="AU103" s="342"/>
      <c r="AV103" s="361"/>
      <c r="AW103" s="342"/>
      <c r="AX103" s="342"/>
      <c r="AY103" s="363"/>
      <c r="AZ103" s="342"/>
    </row>
    <row r="104" spans="1:52" ht="26.4" x14ac:dyDescent="0.25">
      <c r="A104" s="248">
        <v>100</v>
      </c>
      <c r="B104" s="249" t="s">
        <v>595</v>
      </c>
      <c r="C104" s="331" t="s">
        <v>595</v>
      </c>
      <c r="D104" s="253" t="s">
        <v>474</v>
      </c>
      <c r="E104" s="336">
        <v>20</v>
      </c>
      <c r="F104" s="250">
        <v>2500</v>
      </c>
      <c r="G104" s="248"/>
      <c r="H104" s="250"/>
      <c r="I104" s="332">
        <f t="shared" si="3"/>
        <v>50000</v>
      </c>
      <c r="J104" s="361"/>
      <c r="K104" s="360"/>
      <c r="L104" s="361">
        <v>2200</v>
      </c>
      <c r="M104" s="361"/>
      <c r="N104" s="361"/>
      <c r="O104" s="361"/>
      <c r="P104" s="364"/>
      <c r="Q104" s="361"/>
      <c r="R104" s="361"/>
      <c r="S104" s="361"/>
      <c r="T104" s="360"/>
      <c r="U104" s="360"/>
      <c r="V104" s="361"/>
      <c r="W104" s="342"/>
      <c r="X104" s="342"/>
      <c r="Y104" s="342"/>
      <c r="Z104" s="342"/>
      <c r="AA104" s="363"/>
      <c r="AB104" s="363"/>
      <c r="AC104" s="342"/>
      <c r="AD104" s="342"/>
      <c r="AE104" s="342"/>
      <c r="AF104" s="361"/>
      <c r="AG104" s="342"/>
      <c r="AH104" s="342"/>
      <c r="AI104" s="342"/>
      <c r="AJ104" s="342"/>
      <c r="AK104" s="342"/>
      <c r="AL104" s="342"/>
      <c r="AM104" s="342"/>
      <c r="AN104" s="342"/>
      <c r="AO104" s="342"/>
      <c r="AP104" s="342"/>
      <c r="AQ104" s="342"/>
      <c r="AR104" s="342"/>
      <c r="AS104" s="342"/>
      <c r="AT104" s="342"/>
      <c r="AU104" s="342"/>
      <c r="AV104" s="361"/>
      <c r="AW104" s="342"/>
      <c r="AX104" s="342"/>
      <c r="AY104" s="363"/>
      <c r="AZ104" s="342"/>
    </row>
    <row r="105" spans="1:52" ht="85.2" customHeight="1" x14ac:dyDescent="0.25">
      <c r="A105" s="248">
        <v>101</v>
      </c>
      <c r="B105" s="249" t="s">
        <v>596</v>
      </c>
      <c r="C105" s="396" t="s">
        <v>1263</v>
      </c>
      <c r="D105" s="253" t="s">
        <v>474</v>
      </c>
      <c r="E105" s="336">
        <v>30</v>
      </c>
      <c r="F105" s="250">
        <v>100500</v>
      </c>
      <c r="G105" s="248"/>
      <c r="H105" s="250"/>
      <c r="I105" s="332">
        <f t="shared" si="3"/>
        <v>3015000</v>
      </c>
      <c r="J105" s="361"/>
      <c r="K105" s="361"/>
      <c r="L105" s="361"/>
      <c r="M105" s="361"/>
      <c r="N105" s="361"/>
      <c r="O105" s="361"/>
      <c r="P105" s="361"/>
      <c r="Q105" s="361"/>
      <c r="R105" s="361"/>
      <c r="S105" s="361"/>
      <c r="T105" s="360"/>
      <c r="U105" s="360"/>
      <c r="V105" s="361"/>
      <c r="W105" s="342"/>
      <c r="X105" s="342">
        <v>100500</v>
      </c>
      <c r="Y105" s="342">
        <v>100400</v>
      </c>
      <c r="Z105" s="342"/>
      <c r="AA105" s="363"/>
      <c r="AB105" s="363"/>
      <c r="AC105" s="342"/>
      <c r="AD105" s="342"/>
      <c r="AE105" s="342"/>
      <c r="AF105" s="361"/>
      <c r="AG105" s="342"/>
      <c r="AH105" s="342"/>
      <c r="AI105" s="342"/>
      <c r="AJ105" s="342"/>
      <c r="AK105" s="342"/>
      <c r="AL105" s="342">
        <v>87000</v>
      </c>
      <c r="AM105" s="342"/>
      <c r="AN105" s="342"/>
      <c r="AO105" s="342"/>
      <c r="AP105" s="342"/>
      <c r="AQ105" s="342"/>
      <c r="AR105" s="342"/>
      <c r="AS105" s="342"/>
      <c r="AT105" s="342"/>
      <c r="AU105" s="342"/>
      <c r="AV105" s="361"/>
      <c r="AW105" s="342"/>
      <c r="AX105" s="342"/>
      <c r="AY105" s="363"/>
      <c r="AZ105" s="342"/>
    </row>
    <row r="106" spans="1:52" ht="168.6" customHeight="1" x14ac:dyDescent="0.25">
      <c r="A106" s="248">
        <v>102</v>
      </c>
      <c r="B106" s="354" t="s">
        <v>1107</v>
      </c>
      <c r="C106" s="396" t="s">
        <v>1262</v>
      </c>
      <c r="D106" s="253" t="s">
        <v>474</v>
      </c>
      <c r="E106" s="336">
        <v>4</v>
      </c>
      <c r="F106" s="250">
        <v>91000</v>
      </c>
      <c r="G106" s="248"/>
      <c r="H106" s="250"/>
      <c r="I106" s="332">
        <f t="shared" si="3"/>
        <v>364000</v>
      </c>
      <c r="J106" s="361"/>
      <c r="K106" s="361"/>
      <c r="L106" s="361"/>
      <c r="M106" s="361"/>
      <c r="N106" s="361"/>
      <c r="O106" s="361"/>
      <c r="P106" s="361"/>
      <c r="Q106" s="361"/>
      <c r="R106" s="361"/>
      <c r="S106" s="361"/>
      <c r="T106" s="360"/>
      <c r="U106" s="360"/>
      <c r="V106" s="361"/>
      <c r="W106" s="342"/>
      <c r="X106" s="342">
        <v>91000</v>
      </c>
      <c r="Y106" s="342">
        <v>90900</v>
      </c>
      <c r="Z106" s="342"/>
      <c r="AA106" s="363"/>
      <c r="AB106" s="363"/>
      <c r="AC106" s="342"/>
      <c r="AD106" s="342"/>
      <c r="AE106" s="342"/>
      <c r="AF106" s="361"/>
      <c r="AG106" s="342"/>
      <c r="AH106" s="342"/>
      <c r="AI106" s="342"/>
      <c r="AJ106" s="342"/>
      <c r="AK106" s="342"/>
      <c r="AL106" s="342">
        <v>85700</v>
      </c>
      <c r="AM106" s="342"/>
      <c r="AN106" s="342"/>
      <c r="AO106" s="342"/>
      <c r="AP106" s="342"/>
      <c r="AQ106" s="342"/>
      <c r="AR106" s="342"/>
      <c r="AS106" s="342"/>
      <c r="AT106" s="342"/>
      <c r="AU106" s="342"/>
      <c r="AV106" s="361"/>
      <c r="AW106" s="342"/>
      <c r="AX106" s="342"/>
      <c r="AY106" s="363"/>
      <c r="AZ106" s="342"/>
    </row>
    <row r="107" spans="1:52" ht="150" customHeight="1" x14ac:dyDescent="0.25">
      <c r="A107" s="248">
        <v>103</v>
      </c>
      <c r="B107" s="249" t="s">
        <v>1108</v>
      </c>
      <c r="C107" s="396" t="s">
        <v>1265</v>
      </c>
      <c r="D107" s="253" t="s">
        <v>474</v>
      </c>
      <c r="E107" s="336">
        <v>2</v>
      </c>
      <c r="F107" s="250">
        <v>293000</v>
      </c>
      <c r="G107" s="248"/>
      <c r="H107" s="250"/>
      <c r="I107" s="332">
        <f t="shared" si="3"/>
        <v>586000</v>
      </c>
      <c r="J107" s="361"/>
      <c r="K107" s="361"/>
      <c r="L107" s="361"/>
      <c r="M107" s="361"/>
      <c r="N107" s="361"/>
      <c r="O107" s="361"/>
      <c r="P107" s="361"/>
      <c r="Q107" s="361"/>
      <c r="R107" s="361"/>
      <c r="S107" s="361"/>
      <c r="T107" s="360"/>
      <c r="U107" s="360"/>
      <c r="V107" s="361"/>
      <c r="W107" s="342"/>
      <c r="X107" s="342">
        <v>293000</v>
      </c>
      <c r="Y107" s="342">
        <v>292900</v>
      </c>
      <c r="Z107" s="342"/>
      <c r="AA107" s="363"/>
      <c r="AB107" s="363"/>
      <c r="AC107" s="342"/>
      <c r="AD107" s="342"/>
      <c r="AE107" s="342"/>
      <c r="AF107" s="361"/>
      <c r="AG107" s="342"/>
      <c r="AH107" s="342"/>
      <c r="AI107" s="342"/>
      <c r="AJ107" s="342"/>
      <c r="AK107" s="342"/>
      <c r="AL107" s="342">
        <v>235000</v>
      </c>
      <c r="AM107" s="342"/>
      <c r="AN107" s="342"/>
      <c r="AO107" s="342"/>
      <c r="AP107" s="342"/>
      <c r="AQ107" s="342"/>
      <c r="AR107" s="342"/>
      <c r="AS107" s="342"/>
      <c r="AT107" s="342"/>
      <c r="AU107" s="342"/>
      <c r="AV107" s="361"/>
      <c r="AW107" s="342"/>
      <c r="AX107" s="342"/>
      <c r="AY107" s="363"/>
      <c r="AZ107" s="342"/>
    </row>
    <row r="108" spans="1:52" ht="126.6" customHeight="1" x14ac:dyDescent="0.25">
      <c r="A108" s="248">
        <v>104</v>
      </c>
      <c r="B108" s="249" t="s">
        <v>1109</v>
      </c>
      <c r="C108" s="331" t="s">
        <v>1264</v>
      </c>
      <c r="D108" s="253" t="s">
        <v>474</v>
      </c>
      <c r="E108" s="336">
        <v>2</v>
      </c>
      <c r="F108" s="250">
        <v>196000</v>
      </c>
      <c r="G108" s="248"/>
      <c r="H108" s="250"/>
      <c r="I108" s="332">
        <f t="shared" si="3"/>
        <v>392000</v>
      </c>
      <c r="J108" s="361"/>
      <c r="K108" s="361"/>
      <c r="L108" s="361"/>
      <c r="M108" s="361"/>
      <c r="N108" s="361"/>
      <c r="O108" s="361"/>
      <c r="P108" s="361"/>
      <c r="Q108" s="361"/>
      <c r="R108" s="361"/>
      <c r="S108" s="361"/>
      <c r="T108" s="360"/>
      <c r="U108" s="360"/>
      <c r="V108" s="361"/>
      <c r="W108" s="342"/>
      <c r="X108" s="342">
        <v>196000</v>
      </c>
      <c r="Y108" s="342">
        <v>195900</v>
      </c>
      <c r="Z108" s="342"/>
      <c r="AA108" s="363"/>
      <c r="AB108" s="363"/>
      <c r="AC108" s="342"/>
      <c r="AD108" s="342"/>
      <c r="AE108" s="342"/>
      <c r="AF108" s="361"/>
      <c r="AG108" s="342"/>
      <c r="AH108" s="342"/>
      <c r="AI108" s="342"/>
      <c r="AJ108" s="342"/>
      <c r="AK108" s="342"/>
      <c r="AL108" s="342">
        <v>161000</v>
      </c>
      <c r="AM108" s="342"/>
      <c r="AN108" s="342"/>
      <c r="AO108" s="342"/>
      <c r="AP108" s="342"/>
      <c r="AQ108" s="342"/>
      <c r="AR108" s="342"/>
      <c r="AS108" s="342"/>
      <c r="AT108" s="342"/>
      <c r="AU108" s="342"/>
      <c r="AV108" s="361"/>
      <c r="AW108" s="342"/>
      <c r="AX108" s="342"/>
      <c r="AY108" s="363"/>
      <c r="AZ108" s="342"/>
    </row>
    <row r="109" spans="1:52" ht="101.4" customHeight="1" x14ac:dyDescent="0.25">
      <c r="A109" s="248">
        <v>105</v>
      </c>
      <c r="B109" s="249" t="s">
        <v>1110</v>
      </c>
      <c r="C109" s="396" t="s">
        <v>1260</v>
      </c>
      <c r="D109" s="253" t="s">
        <v>474</v>
      </c>
      <c r="E109" s="336">
        <v>1</v>
      </c>
      <c r="F109" s="250">
        <v>164000</v>
      </c>
      <c r="G109" s="248"/>
      <c r="H109" s="250"/>
      <c r="I109" s="332">
        <f t="shared" si="3"/>
        <v>164000</v>
      </c>
      <c r="J109" s="361"/>
      <c r="K109" s="361"/>
      <c r="L109" s="361"/>
      <c r="M109" s="361"/>
      <c r="N109" s="361"/>
      <c r="O109" s="361"/>
      <c r="P109" s="361"/>
      <c r="Q109" s="361"/>
      <c r="R109" s="361"/>
      <c r="S109" s="361"/>
      <c r="T109" s="360"/>
      <c r="U109" s="360"/>
      <c r="V109" s="361"/>
      <c r="W109" s="342"/>
      <c r="X109" s="342">
        <v>164000</v>
      </c>
      <c r="Y109" s="342">
        <v>163900</v>
      </c>
      <c r="Z109" s="342"/>
      <c r="AA109" s="363"/>
      <c r="AB109" s="363"/>
      <c r="AC109" s="342"/>
      <c r="AD109" s="342"/>
      <c r="AE109" s="342"/>
      <c r="AF109" s="361"/>
      <c r="AG109" s="342"/>
      <c r="AH109" s="342"/>
      <c r="AI109" s="342"/>
      <c r="AJ109" s="342"/>
      <c r="AK109" s="342"/>
      <c r="AL109" s="342"/>
      <c r="AM109" s="342"/>
      <c r="AN109" s="342"/>
      <c r="AO109" s="342"/>
      <c r="AP109" s="342"/>
      <c r="AQ109" s="342"/>
      <c r="AR109" s="342"/>
      <c r="AS109" s="342"/>
      <c r="AT109" s="342"/>
      <c r="AU109" s="342"/>
      <c r="AV109" s="361"/>
      <c r="AW109" s="342"/>
      <c r="AX109" s="342"/>
      <c r="AY109" s="363"/>
      <c r="AZ109" s="342"/>
    </row>
    <row r="110" spans="1:52" ht="129" customHeight="1" x14ac:dyDescent="0.25">
      <c r="A110" s="248">
        <v>106</v>
      </c>
      <c r="B110" s="249" t="s">
        <v>1111</v>
      </c>
      <c r="C110" s="396" t="s">
        <v>1261</v>
      </c>
      <c r="D110" s="253" t="s">
        <v>474</v>
      </c>
      <c r="E110" s="336">
        <v>1</v>
      </c>
      <c r="F110" s="250">
        <v>341000</v>
      </c>
      <c r="G110" s="248"/>
      <c r="H110" s="250"/>
      <c r="I110" s="332">
        <f t="shared" si="3"/>
        <v>341000</v>
      </c>
      <c r="J110" s="361"/>
      <c r="K110" s="361"/>
      <c r="L110" s="361"/>
      <c r="M110" s="361"/>
      <c r="N110" s="361"/>
      <c r="O110" s="361"/>
      <c r="P110" s="364"/>
      <c r="Q110" s="371"/>
      <c r="R110" s="361"/>
      <c r="S110" s="361"/>
      <c r="T110" s="360"/>
      <c r="U110" s="360"/>
      <c r="V110" s="361"/>
      <c r="W110" s="342"/>
      <c r="X110" s="342">
        <v>341000</v>
      </c>
      <c r="Y110" s="342">
        <v>340900</v>
      </c>
      <c r="Z110" s="342"/>
      <c r="AA110" s="363"/>
      <c r="AB110" s="363"/>
      <c r="AC110" s="342"/>
      <c r="AD110" s="342"/>
      <c r="AE110" s="342"/>
      <c r="AF110" s="361"/>
      <c r="AG110" s="342"/>
      <c r="AH110" s="342"/>
      <c r="AI110" s="342"/>
      <c r="AJ110" s="342"/>
      <c r="AK110" s="342"/>
      <c r="AL110" s="342"/>
      <c r="AM110" s="342"/>
      <c r="AN110" s="342"/>
      <c r="AO110" s="342"/>
      <c r="AP110" s="342"/>
      <c r="AQ110" s="342"/>
      <c r="AR110" s="342"/>
      <c r="AS110" s="342"/>
      <c r="AT110" s="342"/>
      <c r="AU110" s="342"/>
      <c r="AV110" s="361"/>
      <c r="AW110" s="342"/>
      <c r="AX110" s="342"/>
      <c r="AY110" s="363"/>
      <c r="AZ110" s="342"/>
    </row>
    <row r="111" spans="1:52" x14ac:dyDescent="0.25">
      <c r="A111" s="248">
        <v>107</v>
      </c>
      <c r="B111" s="249" t="s">
        <v>602</v>
      </c>
      <c r="C111" s="331" t="s">
        <v>602</v>
      </c>
      <c r="D111" s="253" t="s">
        <v>429</v>
      </c>
      <c r="E111" s="336">
        <v>15</v>
      </c>
      <c r="F111" s="250">
        <v>2640</v>
      </c>
      <c r="G111" s="248"/>
      <c r="H111" s="250"/>
      <c r="I111" s="332">
        <f t="shared" si="3"/>
        <v>39600</v>
      </c>
      <c r="J111" s="361"/>
      <c r="K111" s="361"/>
      <c r="L111" s="361"/>
      <c r="M111" s="361"/>
      <c r="N111" s="361"/>
      <c r="O111" s="361"/>
      <c r="P111" s="364"/>
      <c r="Q111" s="371"/>
      <c r="R111" s="361"/>
      <c r="S111" s="361"/>
      <c r="T111" s="360"/>
      <c r="U111" s="360"/>
      <c r="V111" s="361"/>
      <c r="W111" s="342"/>
      <c r="X111" s="342"/>
      <c r="Y111" s="342"/>
      <c r="Z111" s="342"/>
      <c r="AA111" s="363"/>
      <c r="AB111" s="363"/>
      <c r="AC111" s="342"/>
      <c r="AD111" s="342"/>
      <c r="AE111" s="342"/>
      <c r="AF111" s="361"/>
      <c r="AG111" s="342"/>
      <c r="AH111" s="342"/>
      <c r="AI111" s="342"/>
      <c r="AJ111" s="342"/>
      <c r="AK111" s="342"/>
      <c r="AL111" s="342"/>
      <c r="AM111" s="342"/>
      <c r="AN111" s="342"/>
      <c r="AO111" s="342"/>
      <c r="AP111" s="342">
        <v>1200</v>
      </c>
      <c r="AQ111" s="342">
        <v>739</v>
      </c>
      <c r="AR111" s="342">
        <v>1900</v>
      </c>
      <c r="AS111" s="342"/>
      <c r="AT111" s="342"/>
      <c r="AU111" s="342">
        <v>817</v>
      </c>
      <c r="AV111" s="361"/>
      <c r="AW111" s="342"/>
      <c r="AX111" s="342"/>
      <c r="AY111" s="363"/>
      <c r="AZ111" s="342"/>
    </row>
    <row r="112" spans="1:52" ht="13.2" customHeight="1" x14ac:dyDescent="0.25">
      <c r="A112" s="248">
        <v>108</v>
      </c>
      <c r="B112" s="249" t="s">
        <v>603</v>
      </c>
      <c r="C112" s="331" t="s">
        <v>603</v>
      </c>
      <c r="D112" s="253" t="s">
        <v>474</v>
      </c>
      <c r="E112" s="336">
        <v>5</v>
      </c>
      <c r="F112" s="250">
        <v>2500</v>
      </c>
      <c r="G112" s="248"/>
      <c r="H112" s="250"/>
      <c r="I112" s="332">
        <f t="shared" si="3"/>
        <v>12500</v>
      </c>
      <c r="J112" s="361"/>
      <c r="K112" s="361"/>
      <c r="L112" s="361"/>
      <c r="M112" s="361"/>
      <c r="N112" s="361"/>
      <c r="O112" s="361"/>
      <c r="P112" s="364"/>
      <c r="Q112" s="371"/>
      <c r="R112" s="361"/>
      <c r="S112" s="361"/>
      <c r="T112" s="360"/>
      <c r="U112" s="360"/>
      <c r="V112" s="361"/>
      <c r="W112" s="342"/>
      <c r="X112" s="342"/>
      <c r="Y112" s="342"/>
      <c r="Z112" s="342"/>
      <c r="AA112" s="363"/>
      <c r="AB112" s="363"/>
      <c r="AC112" s="342"/>
      <c r="AD112" s="342"/>
      <c r="AE112" s="342"/>
      <c r="AF112" s="361"/>
      <c r="AG112" s="342"/>
      <c r="AH112" s="342"/>
      <c r="AI112" s="342"/>
      <c r="AJ112" s="342"/>
      <c r="AK112" s="342"/>
      <c r="AL112" s="342"/>
      <c r="AM112" s="342"/>
      <c r="AN112" s="342"/>
      <c r="AO112" s="342"/>
      <c r="AP112" s="342"/>
      <c r="AQ112" s="342">
        <v>2384</v>
      </c>
      <c r="AR112" s="342">
        <v>2400</v>
      </c>
      <c r="AS112" s="342"/>
      <c r="AT112" s="342"/>
      <c r="AU112" s="342"/>
      <c r="AV112" s="361"/>
      <c r="AW112" s="342"/>
      <c r="AX112" s="342"/>
      <c r="AY112" s="363"/>
      <c r="AZ112" s="342"/>
    </row>
    <row r="113" spans="1:52" x14ac:dyDescent="0.25">
      <c r="A113" s="248">
        <v>109</v>
      </c>
      <c r="B113" s="348" t="s">
        <v>604</v>
      </c>
      <c r="C113" s="331" t="s">
        <v>604</v>
      </c>
      <c r="D113" s="253" t="s">
        <v>474</v>
      </c>
      <c r="E113" s="336">
        <v>30</v>
      </c>
      <c r="F113" s="250">
        <v>14000</v>
      </c>
      <c r="G113" s="248"/>
      <c r="H113" s="250"/>
      <c r="I113" s="332">
        <f t="shared" si="3"/>
        <v>420000</v>
      </c>
      <c r="J113" s="361"/>
      <c r="K113" s="361"/>
      <c r="L113" s="361"/>
      <c r="M113" s="361"/>
      <c r="N113" s="361"/>
      <c r="O113" s="361"/>
      <c r="P113" s="364"/>
      <c r="Q113" s="371"/>
      <c r="R113" s="361"/>
      <c r="S113" s="361"/>
      <c r="T113" s="360"/>
      <c r="U113" s="360"/>
      <c r="V113" s="361"/>
      <c r="W113" s="342"/>
      <c r="X113" s="342"/>
      <c r="Y113" s="342"/>
      <c r="Z113" s="342"/>
      <c r="AA113" s="363"/>
      <c r="AB113" s="363"/>
      <c r="AC113" s="342"/>
      <c r="AD113" s="342"/>
      <c r="AE113" s="342"/>
      <c r="AF113" s="361"/>
      <c r="AG113" s="342"/>
      <c r="AH113" s="342"/>
      <c r="AI113" s="342"/>
      <c r="AJ113" s="342"/>
      <c r="AK113" s="342"/>
      <c r="AL113" s="342"/>
      <c r="AM113" s="342"/>
      <c r="AN113" s="342"/>
      <c r="AO113" s="342"/>
      <c r="AP113" s="342"/>
      <c r="AQ113" s="342"/>
      <c r="AR113" s="342"/>
      <c r="AS113" s="342">
        <v>8995</v>
      </c>
      <c r="AT113" s="342"/>
      <c r="AU113" s="342">
        <v>7548</v>
      </c>
      <c r="AV113" s="361"/>
      <c r="AW113" s="342"/>
      <c r="AX113" s="342"/>
      <c r="AY113" s="363"/>
      <c r="AZ113" s="342"/>
    </row>
    <row r="114" spans="1:52" x14ac:dyDescent="0.25">
      <c r="A114" s="248">
        <v>110</v>
      </c>
      <c r="B114" s="348" t="s">
        <v>605</v>
      </c>
      <c r="C114" s="331" t="s">
        <v>605</v>
      </c>
      <c r="D114" s="253" t="s">
        <v>474</v>
      </c>
      <c r="E114" s="336">
        <v>500</v>
      </c>
      <c r="F114" s="250">
        <v>7200</v>
      </c>
      <c r="G114" s="248"/>
      <c r="H114" s="250"/>
      <c r="I114" s="332">
        <f t="shared" si="3"/>
        <v>3600000</v>
      </c>
      <c r="J114" s="361"/>
      <c r="K114" s="361"/>
      <c r="L114" s="361"/>
      <c r="M114" s="361"/>
      <c r="N114" s="361"/>
      <c r="O114" s="361"/>
      <c r="P114" s="361"/>
      <c r="Q114" s="361"/>
      <c r="R114" s="361"/>
      <c r="S114" s="361"/>
      <c r="T114" s="360"/>
      <c r="U114" s="360"/>
      <c r="V114" s="361"/>
      <c r="W114" s="342"/>
      <c r="X114" s="342"/>
      <c r="Y114" s="342"/>
      <c r="Z114" s="342"/>
      <c r="AA114" s="363"/>
      <c r="AB114" s="363"/>
      <c r="AC114" s="342"/>
      <c r="AD114" s="342"/>
      <c r="AE114" s="342"/>
      <c r="AF114" s="361"/>
      <c r="AG114" s="342"/>
      <c r="AH114" s="342"/>
      <c r="AI114" s="342"/>
      <c r="AJ114" s="342"/>
      <c r="AK114" s="342"/>
      <c r="AL114" s="342"/>
      <c r="AM114" s="342"/>
      <c r="AN114" s="342"/>
      <c r="AO114" s="342"/>
      <c r="AP114" s="342"/>
      <c r="AQ114" s="342"/>
      <c r="AR114" s="342"/>
      <c r="AS114" s="342">
        <v>6945</v>
      </c>
      <c r="AT114" s="342"/>
      <c r="AU114" s="342">
        <v>5680</v>
      </c>
      <c r="AV114" s="361"/>
      <c r="AW114" s="342"/>
      <c r="AX114" s="342"/>
      <c r="AY114" s="363"/>
      <c r="AZ114" s="342">
        <v>5700</v>
      </c>
    </row>
    <row r="115" spans="1:52" ht="26.4" x14ac:dyDescent="0.25">
      <c r="A115" s="248">
        <v>111</v>
      </c>
      <c r="B115" s="249" t="s">
        <v>606</v>
      </c>
      <c r="C115" s="331" t="s">
        <v>607</v>
      </c>
      <c r="D115" s="253" t="s">
        <v>429</v>
      </c>
      <c r="E115" s="336">
        <v>10</v>
      </c>
      <c r="F115" s="250">
        <v>9790</v>
      </c>
      <c r="G115" s="248"/>
      <c r="H115" s="250"/>
      <c r="I115" s="332">
        <f t="shared" si="3"/>
        <v>97900</v>
      </c>
      <c r="J115" s="342"/>
      <c r="K115" s="342"/>
      <c r="L115" s="342"/>
      <c r="M115" s="342"/>
      <c r="N115" s="342"/>
      <c r="O115" s="342"/>
      <c r="P115" s="342"/>
      <c r="Q115" s="342"/>
      <c r="R115" s="342"/>
      <c r="S115" s="342"/>
      <c r="T115" s="342"/>
      <c r="U115" s="342"/>
      <c r="V115" s="342"/>
      <c r="W115" s="342"/>
      <c r="X115" s="342"/>
      <c r="Y115" s="342"/>
      <c r="Z115" s="342"/>
      <c r="AA115" s="372"/>
      <c r="AB115" s="372"/>
      <c r="AC115" s="342"/>
      <c r="AD115" s="342"/>
      <c r="AE115" s="342">
        <v>8500</v>
      </c>
      <c r="AF115" s="361"/>
      <c r="AG115" s="342"/>
      <c r="AH115" s="342"/>
      <c r="AI115" s="342"/>
      <c r="AJ115" s="342"/>
      <c r="AK115" s="342"/>
      <c r="AL115" s="342"/>
      <c r="AM115" s="342"/>
      <c r="AN115" s="342"/>
      <c r="AO115" s="342"/>
      <c r="AP115" s="342"/>
      <c r="AQ115" s="342"/>
      <c r="AR115" s="342"/>
      <c r="AS115" s="342"/>
      <c r="AT115" s="342"/>
      <c r="AU115" s="342"/>
      <c r="AV115" s="342"/>
      <c r="AW115" s="342"/>
      <c r="AX115" s="342"/>
      <c r="AY115" s="372"/>
      <c r="AZ115" s="342"/>
    </row>
    <row r="116" spans="1:52" ht="26.4" x14ac:dyDescent="0.25">
      <c r="A116" s="248">
        <v>112</v>
      </c>
      <c r="B116" s="249" t="s">
        <v>610</v>
      </c>
      <c r="C116" s="331" t="s">
        <v>610</v>
      </c>
      <c r="D116" s="253" t="s">
        <v>474</v>
      </c>
      <c r="E116" s="336">
        <v>10</v>
      </c>
      <c r="F116" s="250">
        <v>4200</v>
      </c>
      <c r="G116" s="248"/>
      <c r="H116" s="250"/>
      <c r="I116" s="332">
        <f t="shared" si="3"/>
        <v>42000</v>
      </c>
      <c r="J116" s="342"/>
      <c r="K116" s="342"/>
      <c r="L116" s="342"/>
      <c r="M116" s="342"/>
      <c r="N116" s="342">
        <v>1831</v>
      </c>
      <c r="O116" s="342"/>
      <c r="P116" s="342"/>
      <c r="Q116" s="342"/>
      <c r="R116" s="342"/>
      <c r="S116" s="342"/>
      <c r="T116" s="342"/>
      <c r="U116" s="342"/>
      <c r="V116" s="342"/>
      <c r="W116" s="342"/>
      <c r="X116" s="342"/>
      <c r="Y116" s="342"/>
      <c r="Z116" s="342"/>
      <c r="AA116" s="372"/>
      <c r="AB116" s="372"/>
      <c r="AC116" s="342"/>
      <c r="AD116" s="342"/>
      <c r="AE116" s="342"/>
      <c r="AF116" s="342"/>
      <c r="AG116" s="342"/>
      <c r="AH116" s="342"/>
      <c r="AI116" s="342"/>
      <c r="AJ116" s="342"/>
      <c r="AK116" s="342"/>
      <c r="AL116" s="342"/>
      <c r="AM116" s="342"/>
      <c r="AN116" s="342"/>
      <c r="AO116" s="342"/>
      <c r="AP116" s="342"/>
      <c r="AQ116" s="342">
        <v>1213</v>
      </c>
      <c r="AR116" s="342"/>
      <c r="AS116" s="342"/>
      <c r="AT116" s="342"/>
      <c r="AU116" s="342"/>
      <c r="AV116" s="342"/>
      <c r="AW116" s="342"/>
      <c r="AX116" s="342"/>
      <c r="AY116" s="372"/>
      <c r="AZ116" s="342"/>
    </row>
    <row r="117" spans="1:52" x14ac:dyDescent="0.25">
      <c r="A117" s="248">
        <v>113</v>
      </c>
      <c r="B117" s="249" t="s">
        <v>611</v>
      </c>
      <c r="C117" s="331" t="s">
        <v>612</v>
      </c>
      <c r="D117" s="253" t="s">
        <v>429</v>
      </c>
      <c r="E117" s="336">
        <v>30</v>
      </c>
      <c r="F117" s="250">
        <v>26666</v>
      </c>
      <c r="G117" s="248"/>
      <c r="H117" s="250"/>
      <c r="I117" s="332">
        <f t="shared" si="3"/>
        <v>799980</v>
      </c>
      <c r="J117" s="342"/>
      <c r="K117" s="342"/>
      <c r="L117" s="342"/>
      <c r="M117" s="342"/>
      <c r="N117" s="342"/>
      <c r="O117" s="342"/>
      <c r="P117" s="342"/>
      <c r="Q117" s="342"/>
      <c r="R117" s="342"/>
      <c r="S117" s="342"/>
      <c r="T117" s="342"/>
      <c r="U117" s="342"/>
      <c r="V117" s="342"/>
      <c r="W117" s="342"/>
      <c r="X117" s="342"/>
      <c r="Y117" s="342"/>
      <c r="Z117" s="342"/>
      <c r="AA117" s="372"/>
      <c r="AB117" s="372"/>
      <c r="AC117" s="342"/>
      <c r="AD117" s="342"/>
      <c r="AE117" s="342"/>
      <c r="AF117" s="342"/>
      <c r="AG117" s="342"/>
      <c r="AH117" s="342"/>
      <c r="AI117" s="342"/>
      <c r="AJ117" s="342"/>
      <c r="AK117" s="342"/>
      <c r="AL117" s="342"/>
      <c r="AM117" s="342"/>
      <c r="AN117" s="342"/>
      <c r="AO117" s="342"/>
      <c r="AP117" s="342"/>
      <c r="AQ117" s="342"/>
      <c r="AR117" s="342"/>
      <c r="AS117" s="342"/>
      <c r="AT117" s="342"/>
      <c r="AU117" s="342"/>
      <c r="AV117" s="342"/>
      <c r="AW117" s="342"/>
      <c r="AX117" s="342"/>
      <c r="AY117" s="372"/>
      <c r="AZ117" s="342"/>
    </row>
    <row r="118" spans="1:52" x14ac:dyDescent="0.25">
      <c r="A118" s="248">
        <v>114</v>
      </c>
      <c r="B118" s="249" t="s">
        <v>620</v>
      </c>
      <c r="C118" s="331"/>
      <c r="D118" s="253" t="s">
        <v>1212</v>
      </c>
      <c r="E118" s="336">
        <v>2</v>
      </c>
      <c r="F118" s="250">
        <v>6500</v>
      </c>
      <c r="G118" s="248"/>
      <c r="H118" s="250"/>
      <c r="I118" s="332">
        <f t="shared" si="3"/>
        <v>13000</v>
      </c>
      <c r="J118" s="342"/>
      <c r="K118" s="342"/>
      <c r="L118" s="342"/>
      <c r="M118" s="342"/>
      <c r="N118" s="342"/>
      <c r="O118" s="342"/>
      <c r="P118" s="342"/>
      <c r="Q118" s="342"/>
      <c r="R118" s="342"/>
      <c r="S118" s="342"/>
      <c r="T118" s="342"/>
      <c r="U118" s="342"/>
      <c r="V118" s="342"/>
      <c r="W118" s="342"/>
      <c r="X118" s="342"/>
      <c r="Y118" s="342"/>
      <c r="Z118" s="342"/>
      <c r="AA118" s="372"/>
      <c r="AB118" s="372"/>
      <c r="AC118" s="342"/>
      <c r="AD118" s="342"/>
      <c r="AE118" s="342"/>
      <c r="AF118" s="342"/>
      <c r="AG118" s="342"/>
      <c r="AH118" s="342"/>
      <c r="AI118" s="342"/>
      <c r="AJ118" s="342"/>
      <c r="AK118" s="342"/>
      <c r="AL118" s="342"/>
      <c r="AM118" s="342"/>
      <c r="AN118" s="342"/>
      <c r="AO118" s="342"/>
      <c r="AP118" s="342"/>
      <c r="AQ118" s="342"/>
      <c r="AR118" s="342"/>
      <c r="AS118" s="342"/>
      <c r="AT118" s="342"/>
      <c r="AU118" s="342"/>
      <c r="AV118" s="342"/>
      <c r="AW118" s="342"/>
      <c r="AX118" s="342"/>
      <c r="AY118" s="372"/>
      <c r="AZ118" s="342"/>
    </row>
    <row r="119" spans="1:52" ht="57" customHeight="1" x14ac:dyDescent="0.25">
      <c r="A119" s="248">
        <v>115</v>
      </c>
      <c r="B119" s="52" t="s">
        <v>529</v>
      </c>
      <c r="C119" s="349" t="s">
        <v>529</v>
      </c>
      <c r="D119" s="58" t="s">
        <v>429</v>
      </c>
      <c r="E119" s="67">
        <v>5</v>
      </c>
      <c r="F119" s="250">
        <v>40500</v>
      </c>
      <c r="G119" s="248"/>
      <c r="H119" s="250"/>
      <c r="I119" s="332">
        <f t="shared" si="3"/>
        <v>202500</v>
      </c>
      <c r="J119" s="342"/>
      <c r="K119" s="342"/>
      <c r="L119" s="342"/>
      <c r="M119" s="342"/>
      <c r="N119" s="342"/>
      <c r="O119" s="342"/>
      <c r="P119" s="342"/>
      <c r="Q119" s="342"/>
      <c r="R119" s="342"/>
      <c r="S119" s="342"/>
      <c r="T119" s="342"/>
      <c r="U119" s="342"/>
      <c r="V119" s="342"/>
      <c r="W119" s="342"/>
      <c r="X119" s="342"/>
      <c r="Y119" s="342"/>
      <c r="Z119" s="342"/>
      <c r="AA119" s="372"/>
      <c r="AB119" s="372"/>
      <c r="AC119" s="342"/>
      <c r="AD119" s="342"/>
      <c r="AE119" s="342"/>
      <c r="AF119" s="342"/>
      <c r="AG119" s="342"/>
      <c r="AH119" s="342"/>
      <c r="AI119" s="342"/>
      <c r="AJ119" s="342"/>
      <c r="AK119" s="342"/>
      <c r="AL119" s="342"/>
      <c r="AM119" s="342"/>
      <c r="AN119" s="342"/>
      <c r="AO119" s="342"/>
      <c r="AP119" s="342"/>
      <c r="AQ119" s="342"/>
      <c r="AR119" s="342"/>
      <c r="AS119" s="342"/>
      <c r="AT119" s="342"/>
      <c r="AU119" s="342"/>
      <c r="AV119" s="342"/>
      <c r="AW119" s="342"/>
      <c r="AX119" s="342"/>
      <c r="AY119" s="372"/>
      <c r="AZ119" s="342"/>
    </row>
    <row r="120" spans="1:52" ht="26.4" x14ac:dyDescent="0.25">
      <c r="A120" s="248">
        <v>116</v>
      </c>
      <c r="B120" s="52" t="s">
        <v>525</v>
      </c>
      <c r="C120" s="349" t="s">
        <v>525</v>
      </c>
      <c r="D120" s="253" t="s">
        <v>474</v>
      </c>
      <c r="E120" s="67">
        <v>60</v>
      </c>
      <c r="F120" s="250">
        <v>7560</v>
      </c>
      <c r="G120" s="248"/>
      <c r="H120" s="250"/>
      <c r="I120" s="332">
        <f t="shared" si="3"/>
        <v>453600</v>
      </c>
      <c r="J120" s="342"/>
      <c r="K120" s="342"/>
      <c r="L120" s="342"/>
      <c r="M120" s="342"/>
      <c r="N120" s="342"/>
      <c r="O120" s="342"/>
      <c r="P120" s="342"/>
      <c r="Q120" s="342"/>
      <c r="R120" s="342"/>
      <c r="S120" s="342"/>
      <c r="T120" s="342"/>
      <c r="U120" s="342"/>
      <c r="V120" s="342"/>
      <c r="W120" s="342"/>
      <c r="X120" s="342"/>
      <c r="Y120" s="342"/>
      <c r="Z120" s="342"/>
      <c r="AA120" s="372"/>
      <c r="AB120" s="372"/>
      <c r="AC120" s="342"/>
      <c r="AD120" s="342"/>
      <c r="AE120" s="342"/>
      <c r="AF120" s="342"/>
      <c r="AG120" s="342"/>
      <c r="AH120" s="342"/>
      <c r="AI120" s="342"/>
      <c r="AJ120" s="342"/>
      <c r="AK120" s="342"/>
      <c r="AL120" s="342"/>
      <c r="AM120" s="342"/>
      <c r="AN120" s="342"/>
      <c r="AO120" s="342">
        <v>2575</v>
      </c>
      <c r="AP120" s="342"/>
      <c r="AQ120" s="342"/>
      <c r="AR120" s="342"/>
      <c r="AS120" s="342"/>
      <c r="AT120" s="342"/>
      <c r="AU120" s="342"/>
      <c r="AV120" s="342"/>
      <c r="AW120" s="342"/>
      <c r="AX120" s="342"/>
      <c r="AY120" s="372"/>
      <c r="AZ120" s="342"/>
    </row>
    <row r="121" spans="1:52" x14ac:dyDescent="0.25">
      <c r="A121" s="248">
        <v>117</v>
      </c>
      <c r="B121" s="52" t="s">
        <v>526</v>
      </c>
      <c r="C121" s="349" t="s">
        <v>526</v>
      </c>
      <c r="D121" s="58" t="s">
        <v>429</v>
      </c>
      <c r="E121" s="67">
        <v>4</v>
      </c>
      <c r="F121" s="250">
        <v>46200</v>
      </c>
      <c r="G121" s="248"/>
      <c r="H121" s="250"/>
      <c r="I121" s="332">
        <f t="shared" si="3"/>
        <v>184800</v>
      </c>
      <c r="J121" s="342"/>
      <c r="K121" s="342"/>
      <c r="L121" s="342"/>
      <c r="M121" s="342"/>
      <c r="N121" s="342"/>
      <c r="O121" s="342"/>
      <c r="P121" s="342"/>
      <c r="Q121" s="342"/>
      <c r="R121" s="342"/>
      <c r="S121" s="342"/>
      <c r="T121" s="342"/>
      <c r="U121" s="342"/>
      <c r="V121" s="342"/>
      <c r="W121" s="342"/>
      <c r="X121" s="342"/>
      <c r="Y121" s="342"/>
      <c r="Z121" s="342"/>
      <c r="AA121" s="372"/>
      <c r="AB121" s="372"/>
      <c r="AC121" s="342"/>
      <c r="AD121" s="342"/>
      <c r="AE121" s="342"/>
      <c r="AF121" s="342"/>
      <c r="AG121" s="342"/>
      <c r="AH121" s="342"/>
      <c r="AI121" s="342"/>
      <c r="AJ121" s="342"/>
      <c r="AK121" s="342"/>
      <c r="AL121" s="342"/>
      <c r="AM121" s="342"/>
      <c r="AN121" s="342"/>
      <c r="AO121" s="342"/>
      <c r="AP121" s="342"/>
      <c r="AQ121" s="342"/>
      <c r="AR121" s="342"/>
      <c r="AS121" s="342"/>
      <c r="AT121" s="342"/>
      <c r="AU121" s="342"/>
      <c r="AV121" s="342"/>
      <c r="AW121" s="342"/>
      <c r="AX121" s="342"/>
      <c r="AY121" s="372"/>
      <c r="AZ121" s="342"/>
    </row>
    <row r="122" spans="1:52" x14ac:dyDescent="0.25">
      <c r="A122" s="248">
        <v>118</v>
      </c>
      <c r="B122" s="52" t="s">
        <v>528</v>
      </c>
      <c r="C122" s="349" t="s">
        <v>528</v>
      </c>
      <c r="D122" s="58" t="s">
        <v>429</v>
      </c>
      <c r="E122" s="67">
        <v>4</v>
      </c>
      <c r="F122" s="250">
        <v>52500</v>
      </c>
      <c r="G122" s="248"/>
      <c r="H122" s="250"/>
      <c r="I122" s="332">
        <f t="shared" si="3"/>
        <v>210000</v>
      </c>
      <c r="J122" s="342"/>
      <c r="K122" s="342"/>
      <c r="L122" s="342"/>
      <c r="M122" s="342"/>
      <c r="N122" s="342"/>
      <c r="O122" s="342"/>
      <c r="P122" s="342"/>
      <c r="Q122" s="342"/>
      <c r="R122" s="342"/>
      <c r="S122" s="342"/>
      <c r="T122" s="342"/>
      <c r="U122" s="342"/>
      <c r="V122" s="342"/>
      <c r="W122" s="342"/>
      <c r="X122" s="342"/>
      <c r="Y122" s="342"/>
      <c r="Z122" s="342"/>
      <c r="AA122" s="372"/>
      <c r="AB122" s="372"/>
      <c r="AC122" s="342"/>
      <c r="AD122" s="342"/>
      <c r="AE122" s="342"/>
      <c r="AF122" s="342"/>
      <c r="AG122" s="342"/>
      <c r="AH122" s="342"/>
      <c r="AI122" s="342"/>
      <c r="AJ122" s="342"/>
      <c r="AK122" s="342"/>
      <c r="AL122" s="342"/>
      <c r="AM122" s="342"/>
      <c r="AN122" s="342"/>
      <c r="AO122" s="342"/>
      <c r="AP122" s="342"/>
      <c r="AQ122" s="342"/>
      <c r="AR122" s="342"/>
      <c r="AS122" s="342"/>
      <c r="AT122" s="342"/>
      <c r="AU122" s="342"/>
      <c r="AV122" s="342"/>
      <c r="AW122" s="342"/>
      <c r="AX122" s="342"/>
      <c r="AY122" s="372"/>
      <c r="AZ122" s="342"/>
    </row>
    <row r="123" spans="1:52" ht="39.6" x14ac:dyDescent="0.25">
      <c r="A123" s="248">
        <v>119</v>
      </c>
      <c r="B123" s="397" t="s">
        <v>1236</v>
      </c>
      <c r="C123" s="397" t="s">
        <v>1236</v>
      </c>
      <c r="D123" s="398" t="s">
        <v>429</v>
      </c>
      <c r="E123" s="399">
        <v>15</v>
      </c>
      <c r="F123" s="400">
        <v>141500</v>
      </c>
      <c r="G123" s="401">
        <f t="shared" ref="G123:G140" si="4">F123*E123</f>
        <v>2122500</v>
      </c>
      <c r="H123" s="250"/>
      <c r="I123" s="402">
        <f t="shared" ref="I123:I140" si="5">F123*E123</f>
        <v>2122500</v>
      </c>
      <c r="J123" s="342"/>
      <c r="K123" s="342"/>
      <c r="L123" s="342"/>
      <c r="M123" s="342"/>
      <c r="N123" s="342"/>
      <c r="O123" s="342"/>
      <c r="P123" s="342"/>
      <c r="Q123" s="342"/>
      <c r="R123" s="342"/>
      <c r="S123" s="342"/>
      <c r="T123" s="342"/>
      <c r="U123" s="342"/>
      <c r="V123" s="342"/>
      <c r="W123" s="342"/>
      <c r="X123" s="342"/>
      <c r="Y123" s="342"/>
      <c r="Z123" s="342"/>
      <c r="AA123" s="372"/>
      <c r="AB123" s="372"/>
      <c r="AC123" s="342"/>
      <c r="AD123" s="342"/>
      <c r="AE123" s="342"/>
      <c r="AF123" s="342"/>
      <c r="AG123" s="342"/>
      <c r="AH123" s="342"/>
      <c r="AI123" s="342"/>
      <c r="AJ123" s="342"/>
      <c r="AK123" s="342"/>
      <c r="AL123" s="342"/>
      <c r="AM123" s="342">
        <v>141450</v>
      </c>
      <c r="AN123" s="342">
        <v>141500</v>
      </c>
      <c r="AO123" s="342"/>
      <c r="AP123" s="342"/>
      <c r="AQ123" s="342"/>
      <c r="AR123" s="342"/>
      <c r="AS123" s="342"/>
      <c r="AT123" s="342"/>
      <c r="AU123" s="342"/>
      <c r="AV123" s="342"/>
      <c r="AW123" s="342"/>
      <c r="AX123" s="342"/>
      <c r="AY123" s="372"/>
      <c r="AZ123" s="342"/>
    </row>
    <row r="124" spans="1:52" ht="31.5" customHeight="1" x14ac:dyDescent="0.25">
      <c r="A124" s="248">
        <v>120</v>
      </c>
      <c r="B124" s="397" t="s">
        <v>1237</v>
      </c>
      <c r="C124" s="397" t="s">
        <v>1237</v>
      </c>
      <c r="D124" s="398" t="s">
        <v>429</v>
      </c>
      <c r="E124" s="399">
        <v>5</v>
      </c>
      <c r="F124" s="400">
        <v>6850</v>
      </c>
      <c r="G124" s="401">
        <f t="shared" si="4"/>
        <v>34250</v>
      </c>
      <c r="H124" s="271"/>
      <c r="I124" s="402">
        <f t="shared" si="5"/>
        <v>34250</v>
      </c>
      <c r="J124" s="342"/>
      <c r="K124" s="342"/>
      <c r="L124" s="342"/>
      <c r="M124" s="342"/>
      <c r="N124" s="342"/>
      <c r="O124" s="342"/>
      <c r="P124" s="342"/>
      <c r="Q124" s="342"/>
      <c r="R124" s="342"/>
      <c r="S124" s="342"/>
      <c r="T124" s="342"/>
      <c r="U124" s="342"/>
      <c r="V124" s="342"/>
      <c r="W124" s="342"/>
      <c r="X124" s="342"/>
      <c r="Y124" s="342"/>
      <c r="Z124" s="342"/>
      <c r="AA124" s="372"/>
      <c r="AB124" s="372"/>
      <c r="AC124" s="342"/>
      <c r="AD124" s="342"/>
      <c r="AE124" s="342"/>
      <c r="AF124" s="342"/>
      <c r="AG124" s="342"/>
      <c r="AH124" s="342"/>
      <c r="AI124" s="342"/>
      <c r="AJ124" s="342"/>
      <c r="AK124" s="342"/>
      <c r="AL124" s="342"/>
      <c r="AM124" s="342">
        <v>6800</v>
      </c>
      <c r="AN124" s="342">
        <v>6850</v>
      </c>
      <c r="AO124" s="342"/>
      <c r="AP124" s="342"/>
      <c r="AQ124" s="342"/>
      <c r="AR124" s="342"/>
      <c r="AS124" s="342"/>
      <c r="AT124" s="342"/>
      <c r="AU124" s="342"/>
      <c r="AV124" s="342"/>
      <c r="AW124" s="342"/>
      <c r="AX124" s="342"/>
      <c r="AY124" s="372"/>
      <c r="AZ124" s="342"/>
    </row>
    <row r="125" spans="1:52" ht="43.5" customHeight="1" x14ac:dyDescent="0.25">
      <c r="A125" s="248">
        <v>121</v>
      </c>
      <c r="B125" s="397" t="s">
        <v>1238</v>
      </c>
      <c r="C125" s="397" t="s">
        <v>1238</v>
      </c>
      <c r="D125" s="398" t="s">
        <v>429</v>
      </c>
      <c r="E125" s="399">
        <v>5</v>
      </c>
      <c r="F125" s="400">
        <v>7300</v>
      </c>
      <c r="G125" s="401">
        <f t="shared" si="4"/>
        <v>36500</v>
      </c>
      <c r="H125" s="271"/>
      <c r="I125" s="402">
        <f t="shared" si="5"/>
        <v>36500</v>
      </c>
      <c r="J125" s="342"/>
      <c r="K125" s="342"/>
      <c r="L125" s="342"/>
      <c r="M125" s="342"/>
      <c r="N125" s="342"/>
      <c r="O125" s="342"/>
      <c r="P125" s="342"/>
      <c r="Q125" s="342"/>
      <c r="R125" s="342"/>
      <c r="S125" s="342"/>
      <c r="T125" s="342"/>
      <c r="U125" s="342"/>
      <c r="V125" s="342"/>
      <c r="W125" s="342"/>
      <c r="X125" s="342"/>
      <c r="Y125" s="342"/>
      <c r="Z125" s="342"/>
      <c r="AA125" s="372"/>
      <c r="AB125" s="372"/>
      <c r="AC125" s="342"/>
      <c r="AD125" s="342"/>
      <c r="AE125" s="342"/>
      <c r="AF125" s="342"/>
      <c r="AG125" s="342"/>
      <c r="AH125" s="342"/>
      <c r="AI125" s="342"/>
      <c r="AJ125" s="342"/>
      <c r="AK125" s="342"/>
      <c r="AL125" s="342"/>
      <c r="AM125" s="342">
        <v>7250</v>
      </c>
      <c r="AN125" s="342">
        <v>7300</v>
      </c>
      <c r="AO125" s="342"/>
      <c r="AP125" s="342"/>
      <c r="AQ125" s="342"/>
      <c r="AR125" s="342"/>
      <c r="AS125" s="342"/>
      <c r="AT125" s="342"/>
      <c r="AU125" s="342"/>
      <c r="AV125" s="342"/>
      <c r="AW125" s="342"/>
      <c r="AX125" s="342"/>
      <c r="AY125" s="372"/>
      <c r="AZ125" s="342"/>
    </row>
    <row r="126" spans="1:52" ht="45.75" customHeight="1" x14ac:dyDescent="0.25">
      <c r="A126" s="248">
        <v>122</v>
      </c>
      <c r="B126" s="397" t="s">
        <v>1239</v>
      </c>
      <c r="C126" s="397" t="s">
        <v>1239</v>
      </c>
      <c r="D126" s="398" t="s">
        <v>429</v>
      </c>
      <c r="E126" s="399">
        <v>5</v>
      </c>
      <c r="F126" s="400">
        <v>8020</v>
      </c>
      <c r="G126" s="401">
        <f t="shared" si="4"/>
        <v>40100</v>
      </c>
      <c r="H126" s="271"/>
      <c r="I126" s="402">
        <f t="shared" si="5"/>
        <v>40100</v>
      </c>
      <c r="J126" s="342"/>
      <c r="K126" s="342"/>
      <c r="L126" s="342"/>
      <c r="M126" s="342"/>
      <c r="N126" s="342"/>
      <c r="O126" s="342"/>
      <c r="P126" s="342"/>
      <c r="Q126" s="342"/>
      <c r="R126" s="342"/>
      <c r="S126" s="342"/>
      <c r="T126" s="342"/>
      <c r="U126" s="342"/>
      <c r="V126" s="342"/>
      <c r="W126" s="342"/>
      <c r="X126" s="342"/>
      <c r="Y126" s="342"/>
      <c r="Z126" s="342"/>
      <c r="AA126" s="372"/>
      <c r="AB126" s="372"/>
      <c r="AC126" s="342"/>
      <c r="AD126" s="342"/>
      <c r="AE126" s="342"/>
      <c r="AF126" s="342"/>
      <c r="AG126" s="342"/>
      <c r="AH126" s="342"/>
      <c r="AI126" s="342"/>
      <c r="AJ126" s="342"/>
      <c r="AK126" s="342"/>
      <c r="AL126" s="342"/>
      <c r="AM126" s="342">
        <v>8000</v>
      </c>
      <c r="AN126" s="342">
        <v>8020</v>
      </c>
      <c r="AO126" s="342"/>
      <c r="AP126" s="342"/>
      <c r="AQ126" s="342"/>
      <c r="AR126" s="342"/>
      <c r="AS126" s="342"/>
      <c r="AT126" s="342"/>
      <c r="AU126" s="342"/>
      <c r="AV126" s="342"/>
      <c r="AW126" s="342"/>
      <c r="AX126" s="342"/>
      <c r="AY126" s="372"/>
      <c r="AZ126" s="342"/>
    </row>
    <row r="127" spans="1:52" ht="38.4" customHeight="1" x14ac:dyDescent="0.25">
      <c r="A127" s="248">
        <v>123</v>
      </c>
      <c r="B127" s="397" t="s">
        <v>1240</v>
      </c>
      <c r="C127" s="397" t="s">
        <v>1240</v>
      </c>
      <c r="D127" s="398" t="s">
        <v>429</v>
      </c>
      <c r="E127" s="399">
        <v>5</v>
      </c>
      <c r="F127" s="400">
        <v>7840</v>
      </c>
      <c r="G127" s="401">
        <f t="shared" si="4"/>
        <v>39200</v>
      </c>
      <c r="I127" s="402">
        <f t="shared" si="5"/>
        <v>39200</v>
      </c>
      <c r="J127" s="342"/>
      <c r="K127" s="342"/>
      <c r="L127" s="342"/>
      <c r="M127" s="342"/>
      <c r="N127" s="342"/>
      <c r="O127" s="342"/>
      <c r="P127" s="342"/>
      <c r="Q127" s="342"/>
      <c r="R127" s="342"/>
      <c r="S127" s="342"/>
      <c r="T127" s="342"/>
      <c r="U127" s="342"/>
      <c r="V127" s="342"/>
      <c r="W127" s="342"/>
      <c r="X127" s="342"/>
      <c r="Y127" s="342"/>
      <c r="Z127" s="342"/>
      <c r="AA127" s="372"/>
      <c r="AB127" s="372"/>
      <c r="AC127" s="342"/>
      <c r="AD127" s="342"/>
      <c r="AE127" s="342"/>
      <c r="AF127" s="342"/>
      <c r="AG127" s="342"/>
      <c r="AH127" s="342"/>
      <c r="AI127" s="342"/>
      <c r="AJ127" s="342"/>
      <c r="AK127" s="342"/>
      <c r="AL127" s="342"/>
      <c r="AM127" s="342">
        <v>7800</v>
      </c>
      <c r="AN127" s="342">
        <v>7840</v>
      </c>
      <c r="AO127" s="342"/>
      <c r="AP127" s="342"/>
      <c r="AQ127" s="342"/>
      <c r="AR127" s="342"/>
      <c r="AS127" s="342"/>
      <c r="AT127" s="342"/>
      <c r="AU127" s="342"/>
      <c r="AV127" s="342"/>
      <c r="AW127" s="342"/>
      <c r="AX127" s="342"/>
      <c r="AY127" s="372"/>
      <c r="AZ127" s="342"/>
    </row>
    <row r="128" spans="1:52" ht="52.8" customHeight="1" x14ac:dyDescent="0.25">
      <c r="A128" s="248">
        <v>124</v>
      </c>
      <c r="B128" s="397" t="s">
        <v>1241</v>
      </c>
      <c r="C128" s="397" t="s">
        <v>1241</v>
      </c>
      <c r="D128" s="398" t="s">
        <v>429</v>
      </c>
      <c r="E128" s="399">
        <v>5</v>
      </c>
      <c r="F128" s="400">
        <v>9130</v>
      </c>
      <c r="G128" s="401">
        <f t="shared" si="4"/>
        <v>45650</v>
      </c>
      <c r="I128" s="402">
        <f t="shared" si="5"/>
        <v>45650</v>
      </c>
      <c r="J128" s="342"/>
      <c r="K128" s="342"/>
      <c r="L128" s="342"/>
      <c r="M128" s="342"/>
      <c r="N128" s="342"/>
      <c r="O128" s="342"/>
      <c r="P128" s="342"/>
      <c r="Q128" s="342"/>
      <c r="R128" s="342"/>
      <c r="S128" s="342"/>
      <c r="T128" s="342"/>
      <c r="U128" s="342"/>
      <c r="V128" s="342"/>
      <c r="W128" s="342"/>
      <c r="X128" s="342"/>
      <c r="Y128" s="342"/>
      <c r="Z128" s="342"/>
      <c r="AA128" s="372"/>
      <c r="AB128" s="372"/>
      <c r="AC128" s="342"/>
      <c r="AD128" s="342"/>
      <c r="AE128" s="342"/>
      <c r="AF128" s="342"/>
      <c r="AG128" s="342"/>
      <c r="AH128" s="342"/>
      <c r="AI128" s="342"/>
      <c r="AJ128" s="342"/>
      <c r="AK128" s="342"/>
      <c r="AL128" s="342"/>
      <c r="AM128" s="342">
        <v>9100</v>
      </c>
      <c r="AN128" s="342">
        <v>9130</v>
      </c>
      <c r="AO128" s="342"/>
      <c r="AP128" s="342"/>
      <c r="AQ128" s="342"/>
      <c r="AR128" s="342"/>
      <c r="AS128" s="342"/>
      <c r="AT128" s="342"/>
      <c r="AU128" s="342"/>
      <c r="AV128" s="342"/>
      <c r="AW128" s="342"/>
      <c r="AX128" s="342"/>
      <c r="AY128" s="372"/>
      <c r="AZ128" s="342"/>
    </row>
    <row r="129" spans="1:54" ht="92.4" x14ac:dyDescent="0.25">
      <c r="A129" s="248">
        <v>125</v>
      </c>
      <c r="B129" s="397" t="s">
        <v>1242</v>
      </c>
      <c r="C129" s="397" t="s">
        <v>1242</v>
      </c>
      <c r="D129" s="398" t="s">
        <v>429</v>
      </c>
      <c r="E129" s="399">
        <v>15</v>
      </c>
      <c r="F129" s="400">
        <v>183170</v>
      </c>
      <c r="G129" s="401">
        <f t="shared" si="4"/>
        <v>2747550</v>
      </c>
      <c r="I129" s="402">
        <f t="shared" si="5"/>
        <v>2747550</v>
      </c>
      <c r="J129" s="342"/>
      <c r="K129" s="342"/>
      <c r="L129" s="342"/>
      <c r="M129" s="342"/>
      <c r="N129" s="342"/>
      <c r="O129" s="342"/>
      <c r="P129" s="342"/>
      <c r="Q129" s="342"/>
      <c r="R129" s="342"/>
      <c r="S129" s="342"/>
      <c r="T129" s="342"/>
      <c r="U129" s="342"/>
      <c r="V129" s="342"/>
      <c r="W129" s="342"/>
      <c r="X129" s="342"/>
      <c r="Y129" s="342"/>
      <c r="Z129" s="342"/>
      <c r="AA129" s="372"/>
      <c r="AB129" s="372"/>
      <c r="AC129" s="342"/>
      <c r="AD129" s="342"/>
      <c r="AE129" s="342"/>
      <c r="AF129" s="342"/>
      <c r="AG129" s="342"/>
      <c r="AH129" s="342"/>
      <c r="AI129" s="342"/>
      <c r="AJ129" s="342"/>
      <c r="AK129" s="342"/>
      <c r="AL129" s="342"/>
      <c r="AM129" s="342">
        <v>183150</v>
      </c>
      <c r="AN129" s="342">
        <v>183170</v>
      </c>
      <c r="AO129" s="342"/>
      <c r="AP129" s="342"/>
      <c r="AQ129" s="342"/>
      <c r="AR129" s="342"/>
      <c r="AS129" s="342"/>
      <c r="AT129" s="342"/>
      <c r="AU129" s="342"/>
      <c r="AV129" s="342"/>
      <c r="AW129" s="342"/>
      <c r="AX129" s="342"/>
      <c r="AY129" s="372"/>
      <c r="AZ129" s="342"/>
    </row>
    <row r="130" spans="1:54" ht="39.6" x14ac:dyDescent="0.25">
      <c r="A130" s="248">
        <v>126</v>
      </c>
      <c r="B130" s="397" t="s">
        <v>1243</v>
      </c>
      <c r="C130" s="397" t="s">
        <v>1243</v>
      </c>
      <c r="D130" s="398" t="s">
        <v>429</v>
      </c>
      <c r="E130" s="399">
        <v>3</v>
      </c>
      <c r="F130" s="400">
        <v>106550</v>
      </c>
      <c r="G130" s="401">
        <f t="shared" si="4"/>
        <v>319650</v>
      </c>
      <c r="I130" s="402">
        <f t="shared" si="5"/>
        <v>319650</v>
      </c>
      <c r="J130" s="342"/>
      <c r="K130" s="342"/>
      <c r="L130" s="342"/>
      <c r="M130" s="342"/>
      <c r="N130" s="342"/>
      <c r="O130" s="342"/>
      <c r="P130" s="342"/>
      <c r="Q130" s="342"/>
      <c r="R130" s="342"/>
      <c r="S130" s="342"/>
      <c r="T130" s="342"/>
      <c r="U130" s="342"/>
      <c r="V130" s="342"/>
      <c r="W130" s="342"/>
      <c r="X130" s="342"/>
      <c r="Y130" s="342"/>
      <c r="Z130" s="342"/>
      <c r="AA130" s="372"/>
      <c r="AB130" s="372"/>
      <c r="AC130" s="342"/>
      <c r="AD130" s="342"/>
      <c r="AE130" s="342"/>
      <c r="AF130" s="342"/>
      <c r="AG130" s="342"/>
      <c r="AH130" s="342"/>
      <c r="AI130" s="342"/>
      <c r="AJ130" s="342"/>
      <c r="AK130" s="342"/>
      <c r="AL130" s="342"/>
      <c r="AM130" s="342">
        <v>106500</v>
      </c>
      <c r="AN130" s="342">
        <v>106550</v>
      </c>
      <c r="AO130" s="342"/>
      <c r="AP130" s="342"/>
      <c r="AQ130" s="342"/>
      <c r="AR130" s="342"/>
      <c r="AS130" s="342"/>
      <c r="AT130" s="342"/>
      <c r="AU130" s="342"/>
      <c r="AV130" s="342"/>
      <c r="AW130" s="342"/>
      <c r="AX130" s="342"/>
      <c r="AY130" s="372"/>
      <c r="AZ130" s="342"/>
    </row>
    <row r="131" spans="1:54" ht="39.6" x14ac:dyDescent="0.25">
      <c r="A131" s="248">
        <v>127</v>
      </c>
      <c r="B131" s="397" t="s">
        <v>1244</v>
      </c>
      <c r="C131" s="397" t="s">
        <v>1244</v>
      </c>
      <c r="D131" s="398" t="s">
        <v>429</v>
      </c>
      <c r="E131" s="399">
        <v>12</v>
      </c>
      <c r="F131" s="400">
        <v>44900</v>
      </c>
      <c r="G131" s="401">
        <f t="shared" si="4"/>
        <v>538800</v>
      </c>
      <c r="I131" s="402">
        <f t="shared" si="5"/>
        <v>538800</v>
      </c>
      <c r="J131" s="342"/>
      <c r="K131" s="342"/>
      <c r="L131" s="342"/>
      <c r="M131" s="342"/>
      <c r="N131" s="342"/>
      <c r="O131" s="342"/>
      <c r="P131" s="342"/>
      <c r="Q131" s="342"/>
      <c r="R131" s="342"/>
      <c r="S131" s="342"/>
      <c r="T131" s="342"/>
      <c r="U131" s="342"/>
      <c r="V131" s="342"/>
      <c r="W131" s="342"/>
      <c r="X131" s="342"/>
      <c r="Y131" s="342"/>
      <c r="Z131" s="342"/>
      <c r="AA131" s="372"/>
      <c r="AB131" s="372"/>
      <c r="AC131" s="342"/>
      <c r="AD131" s="342"/>
      <c r="AE131" s="342"/>
      <c r="AF131" s="342"/>
      <c r="AG131" s="342"/>
      <c r="AH131" s="342"/>
      <c r="AI131" s="342"/>
      <c r="AJ131" s="342"/>
      <c r="AK131" s="342"/>
      <c r="AL131" s="342"/>
      <c r="AM131" s="342">
        <v>44850</v>
      </c>
      <c r="AN131" s="342">
        <v>44900</v>
      </c>
      <c r="AO131" s="342"/>
      <c r="AP131" s="342"/>
      <c r="AQ131" s="342"/>
      <c r="AR131" s="342"/>
      <c r="AS131" s="342"/>
      <c r="AT131" s="342"/>
      <c r="AU131" s="342"/>
      <c r="AV131" s="342"/>
      <c r="AW131" s="342"/>
      <c r="AX131" s="342"/>
      <c r="AY131" s="372"/>
      <c r="AZ131" s="342"/>
    </row>
    <row r="132" spans="1:54" ht="39.6" x14ac:dyDescent="0.25">
      <c r="A132" s="248">
        <v>128</v>
      </c>
      <c r="B132" s="397" t="s">
        <v>1245</v>
      </c>
      <c r="C132" s="397" t="s">
        <v>1245</v>
      </c>
      <c r="D132" s="398" t="s">
        <v>429</v>
      </c>
      <c r="E132" s="399">
        <v>5</v>
      </c>
      <c r="F132" s="400">
        <v>21800</v>
      </c>
      <c r="G132" s="401">
        <f t="shared" si="4"/>
        <v>109000</v>
      </c>
      <c r="I132" s="402">
        <f t="shared" si="5"/>
        <v>109000</v>
      </c>
      <c r="J132" s="342"/>
      <c r="K132" s="342"/>
      <c r="L132" s="342"/>
      <c r="M132" s="342"/>
      <c r="N132" s="342"/>
      <c r="O132" s="342"/>
      <c r="P132" s="342"/>
      <c r="Q132" s="342"/>
      <c r="R132" s="342"/>
      <c r="S132" s="342"/>
      <c r="T132" s="342"/>
      <c r="U132" s="342"/>
      <c r="V132" s="342"/>
      <c r="W132" s="342"/>
      <c r="X132" s="342"/>
      <c r="Y132" s="342"/>
      <c r="Z132" s="342"/>
      <c r="AA132" s="372"/>
      <c r="AB132" s="372"/>
      <c r="AC132" s="342"/>
      <c r="AD132" s="342"/>
      <c r="AE132" s="342"/>
      <c r="AF132" s="342"/>
      <c r="AG132" s="342"/>
      <c r="AH132" s="342"/>
      <c r="AI132" s="342"/>
      <c r="AJ132" s="342"/>
      <c r="AK132" s="342"/>
      <c r="AL132" s="342"/>
      <c r="AM132" s="342">
        <v>21750</v>
      </c>
      <c r="AN132" s="342">
        <v>21800</v>
      </c>
      <c r="AO132" s="342"/>
      <c r="AP132" s="342"/>
      <c r="AQ132" s="342"/>
      <c r="AR132" s="342"/>
      <c r="AS132" s="342"/>
      <c r="AT132" s="342"/>
      <c r="AU132" s="342"/>
      <c r="AV132" s="342"/>
      <c r="AW132" s="342"/>
      <c r="AX132" s="342"/>
      <c r="AY132" s="372"/>
      <c r="AZ132" s="342"/>
    </row>
    <row r="133" spans="1:54" ht="66" x14ac:dyDescent="0.25">
      <c r="A133" s="248">
        <v>129</v>
      </c>
      <c r="B133" s="397" t="s">
        <v>1246</v>
      </c>
      <c r="C133" s="397" t="s">
        <v>1246</v>
      </c>
      <c r="D133" s="398" t="s">
        <v>429</v>
      </c>
      <c r="E133" s="399">
        <v>3</v>
      </c>
      <c r="F133" s="400">
        <v>117220</v>
      </c>
      <c r="G133" s="401">
        <f t="shared" si="4"/>
        <v>351660</v>
      </c>
      <c r="I133" s="402">
        <f t="shared" si="5"/>
        <v>351660</v>
      </c>
      <c r="J133" s="342"/>
      <c r="K133" s="342"/>
      <c r="L133" s="342"/>
      <c r="M133" s="342"/>
      <c r="N133" s="342"/>
      <c r="O133" s="342"/>
      <c r="P133" s="342"/>
      <c r="Q133" s="342"/>
      <c r="R133" s="342"/>
      <c r="S133" s="342"/>
      <c r="T133" s="342"/>
      <c r="U133" s="342"/>
      <c r="V133" s="342"/>
      <c r="W133" s="342"/>
      <c r="X133" s="342"/>
      <c r="Y133" s="342"/>
      <c r="Z133" s="342"/>
      <c r="AA133" s="372"/>
      <c r="AB133" s="372"/>
      <c r="AC133" s="342"/>
      <c r="AD133" s="342"/>
      <c r="AE133" s="342"/>
      <c r="AF133" s="342"/>
      <c r="AG133" s="342"/>
      <c r="AH133" s="342"/>
      <c r="AI133" s="342"/>
      <c r="AJ133" s="342"/>
      <c r="AK133" s="342"/>
      <c r="AL133" s="342"/>
      <c r="AM133" s="342">
        <v>117200</v>
      </c>
      <c r="AN133" s="342">
        <v>117220</v>
      </c>
      <c r="AO133" s="342"/>
      <c r="AP133" s="342"/>
      <c r="AQ133" s="342"/>
      <c r="AR133" s="342"/>
      <c r="AS133" s="342"/>
      <c r="AT133" s="342"/>
      <c r="AU133" s="342"/>
      <c r="AV133" s="342"/>
      <c r="AW133" s="342"/>
      <c r="AX133" s="342"/>
      <c r="AY133" s="372"/>
      <c r="AZ133" s="342"/>
    </row>
    <row r="134" spans="1:54" ht="66" x14ac:dyDescent="0.25">
      <c r="A134" s="248">
        <v>130</v>
      </c>
      <c r="B134" s="397" t="s">
        <v>1247</v>
      </c>
      <c r="C134" s="397" t="s">
        <v>1247</v>
      </c>
      <c r="D134" s="398" t="s">
        <v>429</v>
      </c>
      <c r="E134" s="399">
        <v>1</v>
      </c>
      <c r="F134" s="400">
        <v>202670</v>
      </c>
      <c r="G134" s="401">
        <f t="shared" si="4"/>
        <v>202670</v>
      </c>
      <c r="I134" s="402">
        <f t="shared" si="5"/>
        <v>202670</v>
      </c>
      <c r="J134" s="342"/>
      <c r="K134" s="342"/>
      <c r="L134" s="342"/>
      <c r="M134" s="342"/>
      <c r="N134" s="342"/>
      <c r="O134" s="342"/>
      <c r="P134" s="342"/>
      <c r="Q134" s="342"/>
      <c r="R134" s="342"/>
      <c r="S134" s="342"/>
      <c r="T134" s="342"/>
      <c r="U134" s="342"/>
      <c r="V134" s="342"/>
      <c r="W134" s="342"/>
      <c r="X134" s="342"/>
      <c r="Y134" s="342"/>
      <c r="Z134" s="342"/>
      <c r="AA134" s="372"/>
      <c r="AB134" s="372"/>
      <c r="AC134" s="342"/>
      <c r="AD134" s="342"/>
      <c r="AE134" s="342"/>
      <c r="AF134" s="342"/>
      <c r="AG134" s="342"/>
      <c r="AH134" s="342"/>
      <c r="AI134" s="342"/>
      <c r="AJ134" s="342"/>
      <c r="AK134" s="342"/>
      <c r="AL134" s="342"/>
      <c r="AM134" s="342">
        <v>202560</v>
      </c>
      <c r="AN134" s="342">
        <v>202670</v>
      </c>
      <c r="AO134" s="342"/>
      <c r="AP134" s="342"/>
      <c r="AQ134" s="342"/>
      <c r="AR134" s="342"/>
      <c r="AS134" s="342"/>
      <c r="AT134" s="342"/>
      <c r="AU134" s="342"/>
      <c r="AV134" s="342"/>
      <c r="AW134" s="342"/>
      <c r="AX134" s="342"/>
      <c r="AY134" s="372"/>
      <c r="AZ134" s="342"/>
    </row>
    <row r="135" spans="1:54" ht="39.6" x14ac:dyDescent="0.25">
      <c r="A135" s="248">
        <v>131</v>
      </c>
      <c r="B135" s="397" t="s">
        <v>1248</v>
      </c>
      <c r="C135" s="397" t="s">
        <v>1248</v>
      </c>
      <c r="D135" s="398" t="s">
        <v>429</v>
      </c>
      <c r="E135" s="399">
        <v>2</v>
      </c>
      <c r="F135" s="400">
        <v>123070</v>
      </c>
      <c r="G135" s="401">
        <f t="shared" si="4"/>
        <v>246140</v>
      </c>
      <c r="I135" s="402">
        <f t="shared" si="5"/>
        <v>246140</v>
      </c>
      <c r="J135" s="342"/>
      <c r="K135" s="342"/>
      <c r="L135" s="342"/>
      <c r="M135" s="342"/>
      <c r="N135" s="342"/>
      <c r="O135" s="342"/>
      <c r="P135" s="342"/>
      <c r="Q135" s="342"/>
      <c r="R135" s="342"/>
      <c r="S135" s="342"/>
      <c r="T135" s="342"/>
      <c r="U135" s="342"/>
      <c r="V135" s="342"/>
      <c r="W135" s="342"/>
      <c r="X135" s="342"/>
      <c r="Y135" s="342"/>
      <c r="Z135" s="342"/>
      <c r="AA135" s="372"/>
      <c r="AB135" s="372"/>
      <c r="AC135" s="342"/>
      <c r="AD135" s="342"/>
      <c r="AE135" s="342"/>
      <c r="AF135" s="342"/>
      <c r="AG135" s="342"/>
      <c r="AH135" s="342"/>
      <c r="AI135" s="342"/>
      <c r="AJ135" s="342"/>
      <c r="AK135" s="342"/>
      <c r="AL135" s="342"/>
      <c r="AM135" s="342">
        <v>123050</v>
      </c>
      <c r="AN135" s="342">
        <v>123070</v>
      </c>
      <c r="AO135" s="342"/>
      <c r="AP135" s="342"/>
      <c r="AQ135" s="342"/>
      <c r="AR135" s="342"/>
      <c r="AS135" s="342"/>
      <c r="AT135" s="342"/>
      <c r="AU135" s="342"/>
      <c r="AV135" s="342"/>
      <c r="AW135" s="342"/>
      <c r="AX135" s="342"/>
      <c r="AY135" s="372"/>
      <c r="AZ135" s="342"/>
    </row>
    <row r="136" spans="1:54" ht="39.6" x14ac:dyDescent="0.25">
      <c r="A136" s="248">
        <v>132</v>
      </c>
      <c r="B136" s="397" t="s">
        <v>1249</v>
      </c>
      <c r="C136" s="397" t="s">
        <v>1249</v>
      </c>
      <c r="D136" s="398" t="s">
        <v>429</v>
      </c>
      <c r="E136" s="399">
        <v>1</v>
      </c>
      <c r="F136" s="400">
        <v>259380</v>
      </c>
      <c r="G136" s="401">
        <f t="shared" si="4"/>
        <v>259380</v>
      </c>
      <c r="I136" s="402">
        <f t="shared" si="5"/>
        <v>259380</v>
      </c>
      <c r="J136" s="342"/>
      <c r="K136" s="342"/>
      <c r="L136" s="342"/>
      <c r="M136" s="342"/>
      <c r="N136" s="342"/>
      <c r="O136" s="342"/>
      <c r="P136" s="342"/>
      <c r="Q136" s="342"/>
      <c r="R136" s="342"/>
      <c r="S136" s="342"/>
      <c r="T136" s="342"/>
      <c r="U136" s="342"/>
      <c r="V136" s="342"/>
      <c r="W136" s="342"/>
      <c r="X136" s="342"/>
      <c r="Y136" s="342"/>
      <c r="Z136" s="342"/>
      <c r="AA136" s="372"/>
      <c r="AB136" s="372"/>
      <c r="AC136" s="342"/>
      <c r="AD136" s="342"/>
      <c r="AE136" s="342"/>
      <c r="AF136" s="342"/>
      <c r="AG136" s="342"/>
      <c r="AH136" s="342"/>
      <c r="AI136" s="342"/>
      <c r="AJ136" s="342"/>
      <c r="AK136" s="342"/>
      <c r="AL136" s="342"/>
      <c r="AM136" s="342">
        <v>259350</v>
      </c>
      <c r="AN136" s="342">
        <v>259380</v>
      </c>
      <c r="AO136" s="342"/>
      <c r="AP136" s="342"/>
      <c r="AQ136" s="342"/>
      <c r="AR136" s="342"/>
      <c r="AS136" s="342"/>
      <c r="AT136" s="342"/>
      <c r="AU136" s="342"/>
      <c r="AV136" s="342"/>
      <c r="AW136" s="342"/>
      <c r="AX136" s="342"/>
      <c r="AY136" s="372"/>
      <c r="AZ136" s="342"/>
    </row>
    <row r="137" spans="1:54" ht="52.8" x14ac:dyDescent="0.25">
      <c r="A137" s="248">
        <v>133</v>
      </c>
      <c r="B137" s="397" t="s">
        <v>1250</v>
      </c>
      <c r="C137" s="397" t="s">
        <v>1250</v>
      </c>
      <c r="D137" s="398" t="s">
        <v>429</v>
      </c>
      <c r="E137" s="399">
        <v>2</v>
      </c>
      <c r="F137" s="400">
        <v>33200</v>
      </c>
      <c r="G137" s="401">
        <f t="shared" si="4"/>
        <v>66400</v>
      </c>
      <c r="I137" s="402">
        <f t="shared" si="5"/>
        <v>66400</v>
      </c>
      <c r="J137" s="342"/>
      <c r="K137" s="342"/>
      <c r="L137" s="342"/>
      <c r="M137" s="342"/>
      <c r="N137" s="342"/>
      <c r="O137" s="342"/>
      <c r="P137" s="342"/>
      <c r="Q137" s="342"/>
      <c r="R137" s="342"/>
      <c r="S137" s="342"/>
      <c r="T137" s="342"/>
      <c r="U137" s="342"/>
      <c r="V137" s="342"/>
      <c r="W137" s="342"/>
      <c r="X137" s="342"/>
      <c r="Y137" s="342"/>
      <c r="Z137" s="342"/>
      <c r="AA137" s="372"/>
      <c r="AB137" s="372"/>
      <c r="AC137" s="342"/>
      <c r="AD137" s="342"/>
      <c r="AE137" s="342"/>
      <c r="AF137" s="342"/>
      <c r="AG137" s="342"/>
      <c r="AH137" s="342"/>
      <c r="AI137" s="342"/>
      <c r="AJ137" s="342"/>
      <c r="AK137" s="342"/>
      <c r="AL137" s="342"/>
      <c r="AM137" s="342">
        <v>33150</v>
      </c>
      <c r="AN137" s="342">
        <v>33200</v>
      </c>
      <c r="AO137" s="342"/>
      <c r="AP137" s="342"/>
      <c r="AQ137" s="342"/>
      <c r="AR137" s="342"/>
      <c r="AS137" s="342"/>
      <c r="AT137" s="342"/>
      <c r="AU137" s="342"/>
      <c r="AV137" s="342"/>
      <c r="AW137" s="342"/>
      <c r="AX137" s="342"/>
      <c r="AY137" s="372"/>
      <c r="AZ137" s="342"/>
    </row>
    <row r="138" spans="1:54" ht="39.6" x14ac:dyDescent="0.25">
      <c r="A138" s="248">
        <v>134</v>
      </c>
      <c r="B138" s="397" t="s">
        <v>1251</v>
      </c>
      <c r="C138" s="397" t="s">
        <v>1251</v>
      </c>
      <c r="D138" s="398" t="s">
        <v>474</v>
      </c>
      <c r="E138" s="399">
        <v>1</v>
      </c>
      <c r="F138" s="400">
        <v>175570</v>
      </c>
      <c r="G138" s="401">
        <f t="shared" si="4"/>
        <v>175570</v>
      </c>
      <c r="I138" s="402">
        <f t="shared" si="5"/>
        <v>175570</v>
      </c>
      <c r="J138" s="342"/>
      <c r="K138" s="342"/>
      <c r="L138" s="342"/>
      <c r="M138" s="342"/>
      <c r="N138" s="342"/>
      <c r="O138" s="342"/>
      <c r="P138" s="342"/>
      <c r="Q138" s="342"/>
      <c r="R138" s="342"/>
      <c r="S138" s="342"/>
      <c r="T138" s="342"/>
      <c r="U138" s="342"/>
      <c r="V138" s="342"/>
      <c r="W138" s="342"/>
      <c r="X138" s="342"/>
      <c r="Y138" s="342"/>
      <c r="Z138" s="342"/>
      <c r="AA138" s="372"/>
      <c r="AB138" s="372"/>
      <c r="AC138" s="342"/>
      <c r="AD138" s="342"/>
      <c r="AE138" s="342"/>
      <c r="AF138" s="342"/>
      <c r="AG138" s="342"/>
      <c r="AH138" s="342"/>
      <c r="AI138" s="342"/>
      <c r="AJ138" s="342"/>
      <c r="AK138" s="342"/>
      <c r="AL138" s="342"/>
      <c r="AM138" s="342">
        <v>175550</v>
      </c>
      <c r="AN138" s="342">
        <v>175570</v>
      </c>
      <c r="AO138" s="342"/>
      <c r="AP138" s="342"/>
      <c r="AQ138" s="342"/>
      <c r="AR138" s="342"/>
      <c r="AS138" s="342"/>
      <c r="AT138" s="342"/>
      <c r="AU138" s="342"/>
      <c r="AV138" s="342"/>
      <c r="AW138" s="342"/>
      <c r="AX138" s="342"/>
      <c r="AY138" s="372"/>
      <c r="AZ138" s="342"/>
    </row>
    <row r="139" spans="1:54" ht="52.8" x14ac:dyDescent="0.25">
      <c r="A139" s="248">
        <v>135</v>
      </c>
      <c r="B139" s="397" t="s">
        <v>1252</v>
      </c>
      <c r="C139" s="397" t="s">
        <v>1252</v>
      </c>
      <c r="D139" s="398" t="s">
        <v>429</v>
      </c>
      <c r="E139" s="399">
        <v>2</v>
      </c>
      <c r="F139" s="400">
        <v>2770</v>
      </c>
      <c r="G139" s="401">
        <f t="shared" si="4"/>
        <v>5540</v>
      </c>
      <c r="I139" s="402">
        <f t="shared" si="5"/>
        <v>5540</v>
      </c>
      <c r="J139" s="342"/>
      <c r="K139" s="342"/>
      <c r="L139" s="342"/>
      <c r="M139" s="342"/>
      <c r="N139" s="342"/>
      <c r="O139" s="342"/>
      <c r="P139" s="342"/>
      <c r="Q139" s="342"/>
      <c r="R139" s="342"/>
      <c r="S139" s="342"/>
      <c r="T139" s="342"/>
      <c r="U139" s="342"/>
      <c r="V139" s="342"/>
      <c r="W139" s="342"/>
      <c r="X139" s="342"/>
      <c r="Y139" s="342"/>
      <c r="Z139" s="342"/>
      <c r="AA139" s="372"/>
      <c r="AB139" s="372"/>
      <c r="AC139" s="342"/>
      <c r="AD139" s="342"/>
      <c r="AE139" s="342"/>
      <c r="AF139" s="342"/>
      <c r="AG139" s="342"/>
      <c r="AH139" s="342"/>
      <c r="AI139" s="342"/>
      <c r="AJ139" s="342"/>
      <c r="AK139" s="342"/>
      <c r="AL139" s="342"/>
      <c r="AM139" s="342">
        <v>2750</v>
      </c>
      <c r="AN139" s="342">
        <v>2770</v>
      </c>
      <c r="AO139" s="342"/>
      <c r="AP139" s="342"/>
      <c r="AQ139" s="342"/>
      <c r="AR139" s="342"/>
      <c r="AS139" s="342"/>
      <c r="AT139" s="342"/>
      <c r="AU139" s="342"/>
      <c r="AV139" s="342"/>
      <c r="AW139" s="342"/>
      <c r="AX139" s="342"/>
      <c r="AY139" s="372"/>
      <c r="AZ139" s="342"/>
    </row>
    <row r="140" spans="1:54" ht="39.6" x14ac:dyDescent="0.25">
      <c r="A140" s="248">
        <v>136</v>
      </c>
      <c r="B140" s="397" t="s">
        <v>1253</v>
      </c>
      <c r="C140" s="397" t="s">
        <v>1253</v>
      </c>
      <c r="D140" s="398" t="s">
        <v>429</v>
      </c>
      <c r="E140" s="399">
        <v>4</v>
      </c>
      <c r="F140" s="400">
        <v>5200</v>
      </c>
      <c r="G140" s="401">
        <f t="shared" si="4"/>
        <v>20800</v>
      </c>
      <c r="I140" s="402">
        <f t="shared" si="5"/>
        <v>20800</v>
      </c>
      <c r="J140" s="342"/>
      <c r="K140" s="342"/>
      <c r="L140" s="342"/>
      <c r="M140" s="342"/>
      <c r="N140" s="342"/>
      <c r="O140" s="342"/>
      <c r="P140" s="342"/>
      <c r="Q140" s="342"/>
      <c r="R140" s="342"/>
      <c r="S140" s="342"/>
      <c r="T140" s="342"/>
      <c r="U140" s="342"/>
      <c r="V140" s="342"/>
      <c r="W140" s="342"/>
      <c r="X140" s="342"/>
      <c r="Y140" s="342"/>
      <c r="Z140" s="342"/>
      <c r="AA140" s="372"/>
      <c r="AB140" s="372"/>
      <c r="AC140" s="342"/>
      <c r="AD140" s="342"/>
      <c r="AE140" s="342"/>
      <c r="AF140" s="342"/>
      <c r="AG140" s="342"/>
      <c r="AH140" s="342"/>
      <c r="AI140" s="342"/>
      <c r="AJ140" s="342"/>
      <c r="AK140" s="342"/>
      <c r="AL140" s="342"/>
      <c r="AM140" s="342">
        <v>5150</v>
      </c>
      <c r="AN140" s="342">
        <v>5200</v>
      </c>
      <c r="AO140" s="342"/>
      <c r="AP140" s="342"/>
      <c r="AQ140" s="342"/>
      <c r="AR140" s="342"/>
      <c r="AS140" s="342"/>
      <c r="AT140" s="342"/>
      <c r="AU140" s="342"/>
      <c r="AV140" s="342"/>
      <c r="AW140" s="342"/>
      <c r="AX140" s="342"/>
      <c r="AY140" s="372"/>
      <c r="AZ140" s="342"/>
    </row>
    <row r="141" spans="1:54" x14ac:dyDescent="0.25">
      <c r="J141" s="359"/>
      <c r="K141" s="359"/>
      <c r="L141" s="359"/>
      <c r="M141" s="359"/>
      <c r="N141" s="359"/>
      <c r="O141" s="359"/>
      <c r="P141" s="359"/>
      <c r="Q141" s="359"/>
      <c r="R141" s="359"/>
      <c r="S141" s="359"/>
      <c r="T141" s="359"/>
      <c r="U141" s="359"/>
      <c r="V141" s="359"/>
      <c r="W141" s="359"/>
      <c r="X141" s="359"/>
      <c r="Y141" s="359"/>
      <c r="Z141" s="359"/>
      <c r="AA141" s="359"/>
      <c r="AB141" s="359"/>
      <c r="AC141" s="359"/>
      <c r="AD141" s="359"/>
      <c r="AE141" s="359"/>
      <c r="AF141" s="359"/>
      <c r="AG141" s="359"/>
      <c r="AH141" s="359"/>
      <c r="AI141" s="359"/>
      <c r="AJ141" s="359"/>
      <c r="AK141" s="359"/>
      <c r="AL141" s="359"/>
      <c r="AM141" s="359"/>
      <c r="AN141" s="359"/>
      <c r="AO141" s="359"/>
      <c r="AP141" s="359"/>
      <c r="AQ141" s="359"/>
      <c r="AR141" s="359"/>
      <c r="AS141" s="359"/>
      <c r="AT141" s="359"/>
      <c r="AU141" s="359"/>
      <c r="AV141" s="359"/>
      <c r="AW141" s="359"/>
      <c r="AX141" s="359"/>
      <c r="AY141" s="359"/>
      <c r="AZ141" s="359"/>
      <c r="BB141" s="357"/>
    </row>
    <row r="142" spans="1:54" x14ac:dyDescent="0.25">
      <c r="J142" s="359"/>
      <c r="K142" s="359"/>
      <c r="N142" s="359"/>
      <c r="O142" s="359"/>
      <c r="S142" s="359"/>
      <c r="U142" s="359"/>
      <c r="Y142" s="359"/>
      <c r="Z142" s="359"/>
      <c r="AB142" s="359"/>
      <c r="AC142" s="359"/>
      <c r="AF142" s="359"/>
      <c r="AN142" s="359"/>
      <c r="AP142" s="359"/>
      <c r="AV142" s="359"/>
      <c r="AY142" s="359"/>
      <c r="AZ142" s="359"/>
      <c r="BA142" s="357"/>
      <c r="BB142" s="357"/>
    </row>
    <row r="143" spans="1:54" x14ac:dyDescent="0.25">
      <c r="BB143" s="357"/>
    </row>
    <row r="144" spans="1:54" ht="15.6" x14ac:dyDescent="0.25">
      <c r="B144" s="405"/>
      <c r="C144" s="405"/>
    </row>
    <row r="145" spans="2:3" ht="15.6" x14ac:dyDescent="0.25">
      <c r="B145" s="405"/>
      <c r="C145" s="405"/>
    </row>
    <row r="146" spans="2:3" ht="15.6" x14ac:dyDescent="0.25">
      <c r="B146" s="405"/>
      <c r="C146" s="405"/>
    </row>
  </sheetData>
  <autoFilter ref="A4:BB142"/>
  <mergeCells count="1">
    <mergeCell ref="A2:AZ2"/>
  </mergeCells>
  <pageMargins left="0.70866141732283472" right="0.70866141732283472" top="0.74803149606299213" bottom="0.74803149606299213" header="0.31496062992125984" footer="0.31496062992125984"/>
  <pageSetup paperSize="9" scale="15" orientation="portrait" blackAndWhite="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zoomScale="85" zoomScaleNormal="85" workbookViewId="0">
      <selection activeCell="C12" sqref="C12"/>
    </sheetView>
  </sheetViews>
  <sheetFormatPr defaultColWidth="8.88671875" defaultRowHeight="13.2" x14ac:dyDescent="0.25"/>
  <cols>
    <col min="1" max="1" width="6" style="100" customWidth="1"/>
    <col min="2" max="2" width="40.109375" style="100" customWidth="1"/>
    <col min="3" max="3" width="14.6640625" style="374" customWidth="1"/>
    <col min="4" max="4" width="10.44140625" style="374" bestFit="1" customWidth="1"/>
    <col min="5" max="5" width="13.6640625" style="374" customWidth="1"/>
    <col min="6" max="7" width="10.44140625" style="374" bestFit="1" customWidth="1"/>
    <col min="8" max="8" width="12.44140625" style="100" customWidth="1"/>
    <col min="9" max="16384" width="8.88671875" style="100"/>
  </cols>
  <sheetData>
    <row r="1" spans="1:8" ht="26.4" x14ac:dyDescent="0.25">
      <c r="A1" s="302" t="s">
        <v>1312</v>
      </c>
      <c r="B1" s="302" t="s">
        <v>1313</v>
      </c>
      <c r="C1" s="416" t="s">
        <v>9</v>
      </c>
      <c r="D1" s="417" t="s">
        <v>1318</v>
      </c>
      <c r="E1" s="417" t="s">
        <v>1325</v>
      </c>
      <c r="F1" s="417" t="s">
        <v>1291</v>
      </c>
      <c r="G1" s="417" t="s">
        <v>1327</v>
      </c>
      <c r="H1" s="417" t="s">
        <v>1330</v>
      </c>
    </row>
    <row r="2" spans="1:8" ht="26.4" x14ac:dyDescent="0.25">
      <c r="A2" s="393">
        <v>1</v>
      </c>
      <c r="B2" s="351" t="s">
        <v>1314</v>
      </c>
      <c r="C2" s="373">
        <v>2870000</v>
      </c>
      <c r="D2" s="365"/>
      <c r="E2" s="365"/>
      <c r="F2" s="365"/>
      <c r="G2" s="365">
        <v>2485000</v>
      </c>
      <c r="H2" s="418"/>
    </row>
    <row r="3" spans="1:8" ht="43.2" customHeight="1" x14ac:dyDescent="0.25">
      <c r="A3" s="393">
        <v>2</v>
      </c>
      <c r="B3" s="351" t="s">
        <v>1315</v>
      </c>
      <c r="C3" s="385">
        <v>4006899</v>
      </c>
      <c r="D3" s="365"/>
      <c r="E3" s="365">
        <v>4006000</v>
      </c>
      <c r="F3" s="365"/>
      <c r="G3" s="365"/>
      <c r="H3" s="365">
        <v>4006000</v>
      </c>
    </row>
    <row r="4" spans="1:8" ht="43.2" customHeight="1" x14ac:dyDescent="0.25">
      <c r="A4" s="393">
        <v>3</v>
      </c>
      <c r="B4" s="351" t="s">
        <v>1316</v>
      </c>
      <c r="C4" s="386">
        <v>3379100</v>
      </c>
      <c r="D4" s="365"/>
      <c r="E4" s="365">
        <v>3379000</v>
      </c>
      <c r="F4" s="365"/>
      <c r="G4" s="365"/>
      <c r="H4" s="365">
        <v>3379000</v>
      </c>
    </row>
    <row r="5" spans="1:8" ht="28.8" customHeight="1" x14ac:dyDescent="0.25">
      <c r="A5" s="393">
        <v>4</v>
      </c>
      <c r="B5" s="355" t="s">
        <v>1317</v>
      </c>
      <c r="C5" s="386">
        <v>4800000</v>
      </c>
      <c r="D5" s="365">
        <v>4789400</v>
      </c>
      <c r="E5" s="419"/>
      <c r="F5" s="365">
        <v>4800000</v>
      </c>
      <c r="G5" s="365"/>
      <c r="H5" s="418"/>
    </row>
    <row r="6" spans="1:8" x14ac:dyDescent="0.25">
      <c r="A6" s="374"/>
      <c r="B6" s="374"/>
      <c r="D6" s="420"/>
      <c r="E6" s="421"/>
      <c r="F6" s="421"/>
      <c r="G6" s="421"/>
      <c r="H6" s="421"/>
    </row>
    <row r="7" spans="1:8" x14ac:dyDescent="0.25">
      <c r="A7" s="374"/>
      <c r="B7" s="374"/>
      <c r="D7" s="421"/>
      <c r="E7" s="421"/>
      <c r="F7" s="421"/>
      <c r="G7" s="421"/>
      <c r="H7" s="421"/>
    </row>
    <row r="8" spans="1:8" x14ac:dyDescent="0.25">
      <c r="A8" s="374"/>
      <c r="B8" s="374"/>
      <c r="D8" s="100"/>
      <c r="E8" s="100"/>
      <c r="F8" s="100"/>
      <c r="G8" s="100"/>
    </row>
    <row r="9" spans="1:8" x14ac:dyDescent="0.25">
      <c r="A9" s="374"/>
      <c r="B9" s="374"/>
      <c r="D9" s="100"/>
      <c r="E9" s="100"/>
      <c r="F9" s="100"/>
      <c r="G9" s="100"/>
    </row>
    <row r="10" spans="1:8" x14ac:dyDescent="0.25">
      <c r="A10" s="374"/>
      <c r="B10" s="374"/>
      <c r="D10" s="100"/>
      <c r="E10" s="100"/>
      <c r="F10" s="100"/>
      <c r="G10" s="100"/>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view="pageBreakPreview" zoomScale="70" zoomScaleNormal="70" zoomScaleSheetLayoutView="70" workbookViewId="0">
      <selection activeCell="O19" sqref="O19"/>
    </sheetView>
  </sheetViews>
  <sheetFormatPr defaultColWidth="8.88671875" defaultRowHeight="13.8" x14ac:dyDescent="0.3"/>
  <cols>
    <col min="1" max="1" width="8.88671875" style="375"/>
    <col min="2" max="2" width="41.88671875" style="376" customWidth="1"/>
    <col min="3" max="3" width="43.109375" style="376" customWidth="1"/>
    <col min="4" max="4" width="8.88671875" style="375"/>
    <col min="5" max="5" width="11.77734375" style="375" customWidth="1"/>
    <col min="6" max="6" width="13.88671875" style="377" customWidth="1"/>
    <col min="7" max="7" width="18.33203125" style="375" customWidth="1"/>
    <col min="8" max="16384" width="8.88671875" style="376"/>
  </cols>
  <sheetData>
    <row r="1" spans="1:7" ht="15.6" x14ac:dyDescent="0.3">
      <c r="A1" s="379"/>
      <c r="B1" s="433" t="s">
        <v>1328</v>
      </c>
      <c r="C1" s="433"/>
      <c r="D1" s="379"/>
      <c r="E1" s="379"/>
      <c r="F1" s="379"/>
      <c r="G1" s="379"/>
    </row>
    <row r="2" spans="1:7" ht="15.6" x14ac:dyDescent="0.3">
      <c r="A2" s="379"/>
      <c r="B2" s="379"/>
      <c r="C2" s="379"/>
      <c r="D2" s="379"/>
      <c r="E2" s="379"/>
      <c r="F2" s="379"/>
      <c r="G2" s="379"/>
    </row>
    <row r="3" spans="1:7" ht="46.8" x14ac:dyDescent="0.3">
      <c r="A3" s="380" t="s">
        <v>418</v>
      </c>
      <c r="B3" s="380" t="s">
        <v>1020</v>
      </c>
      <c r="C3" s="380" t="s">
        <v>420</v>
      </c>
      <c r="D3" s="380" t="s">
        <v>421</v>
      </c>
      <c r="E3" s="381" t="s">
        <v>422</v>
      </c>
      <c r="F3" s="382" t="s">
        <v>1021</v>
      </c>
      <c r="G3" s="383" t="s">
        <v>426</v>
      </c>
    </row>
    <row r="4" spans="1:7" s="378" customFormat="1" ht="52.8" x14ac:dyDescent="0.3">
      <c r="A4" s="335">
        <v>21</v>
      </c>
      <c r="B4" s="347" t="s">
        <v>468</v>
      </c>
      <c r="C4" s="387" t="s">
        <v>468</v>
      </c>
      <c r="D4" s="288" t="s">
        <v>474</v>
      </c>
      <c r="E4" s="337">
        <v>40</v>
      </c>
      <c r="F4" s="388">
        <v>7725</v>
      </c>
      <c r="G4" s="338">
        <v>309000</v>
      </c>
    </row>
    <row r="5" spans="1:7" s="378" customFormat="1" ht="39.6" x14ac:dyDescent="0.3">
      <c r="A5" s="335">
        <v>23</v>
      </c>
      <c r="B5" s="389" t="s">
        <v>1210</v>
      </c>
      <c r="C5" s="390" t="s">
        <v>470</v>
      </c>
      <c r="D5" s="391" t="s">
        <v>429</v>
      </c>
      <c r="E5" s="392">
        <v>600</v>
      </c>
      <c r="F5" s="388">
        <v>288.2</v>
      </c>
      <c r="G5" s="338">
        <v>172920</v>
      </c>
    </row>
    <row r="6" spans="1:7" s="378" customFormat="1" ht="39.6" x14ac:dyDescent="0.3">
      <c r="A6" s="335">
        <v>24</v>
      </c>
      <c r="B6" s="389" t="s">
        <v>1209</v>
      </c>
      <c r="C6" s="390" t="s">
        <v>471</v>
      </c>
      <c r="D6" s="391" t="s">
        <v>429</v>
      </c>
      <c r="E6" s="392">
        <v>300</v>
      </c>
      <c r="F6" s="388">
        <v>6237</v>
      </c>
      <c r="G6" s="338">
        <v>1871100</v>
      </c>
    </row>
    <row r="7" spans="1:7" s="378" customFormat="1" ht="39.6" x14ac:dyDescent="0.3">
      <c r="A7" s="335">
        <v>25</v>
      </c>
      <c r="B7" s="389" t="s">
        <v>1208</v>
      </c>
      <c r="C7" s="390" t="s">
        <v>472</v>
      </c>
      <c r="D7" s="391" t="s">
        <v>438</v>
      </c>
      <c r="E7" s="392">
        <v>300</v>
      </c>
      <c r="F7" s="388">
        <v>2277</v>
      </c>
      <c r="G7" s="338">
        <v>683100</v>
      </c>
    </row>
    <row r="8" spans="1:7" s="378" customFormat="1" ht="26.4" x14ac:dyDescent="0.3">
      <c r="A8" s="335">
        <v>26</v>
      </c>
      <c r="B8" s="347" t="s">
        <v>473</v>
      </c>
      <c r="C8" s="387" t="s">
        <v>473</v>
      </c>
      <c r="D8" s="288" t="s">
        <v>474</v>
      </c>
      <c r="E8" s="337">
        <v>30</v>
      </c>
      <c r="F8" s="388">
        <v>36000</v>
      </c>
      <c r="G8" s="338">
        <v>1080000</v>
      </c>
    </row>
    <row r="9" spans="1:7" s="378" customFormat="1" ht="13.2" x14ac:dyDescent="0.3">
      <c r="A9" s="335">
        <v>28</v>
      </c>
      <c r="B9" s="347" t="s">
        <v>477</v>
      </c>
      <c r="C9" s="387" t="s">
        <v>477</v>
      </c>
      <c r="D9" s="288" t="s">
        <v>478</v>
      </c>
      <c r="E9" s="337">
        <v>450</v>
      </c>
      <c r="F9" s="388">
        <v>9000</v>
      </c>
      <c r="G9" s="338">
        <v>4050000</v>
      </c>
    </row>
    <row r="10" spans="1:7" s="378" customFormat="1" ht="13.2" x14ac:dyDescent="0.3">
      <c r="A10" s="335">
        <v>34</v>
      </c>
      <c r="B10" s="347" t="s">
        <v>484</v>
      </c>
      <c r="C10" s="387" t="s">
        <v>484</v>
      </c>
      <c r="D10" s="288" t="s">
        <v>429</v>
      </c>
      <c r="E10" s="337">
        <v>10</v>
      </c>
      <c r="F10" s="388">
        <v>850</v>
      </c>
      <c r="G10" s="338">
        <v>8500</v>
      </c>
    </row>
    <row r="11" spans="1:7" s="378" customFormat="1" ht="13.2" x14ac:dyDescent="0.3">
      <c r="A11" s="335">
        <v>35</v>
      </c>
      <c r="B11" s="347" t="s">
        <v>485</v>
      </c>
      <c r="C11" s="387" t="s">
        <v>485</v>
      </c>
      <c r="D11" s="288" t="s">
        <v>429</v>
      </c>
      <c r="E11" s="337">
        <v>20</v>
      </c>
      <c r="F11" s="388">
        <v>850</v>
      </c>
      <c r="G11" s="338">
        <v>17000</v>
      </c>
    </row>
    <row r="12" spans="1:7" s="378" customFormat="1" ht="13.2" x14ac:dyDescent="0.3">
      <c r="A12" s="335">
        <v>36</v>
      </c>
      <c r="B12" s="347" t="s">
        <v>486</v>
      </c>
      <c r="C12" s="387" t="s">
        <v>486</v>
      </c>
      <c r="D12" s="288" t="s">
        <v>429</v>
      </c>
      <c r="E12" s="337">
        <v>20</v>
      </c>
      <c r="F12" s="388">
        <v>850</v>
      </c>
      <c r="G12" s="338">
        <v>17000</v>
      </c>
    </row>
    <row r="13" spans="1:7" s="378" customFormat="1" ht="13.2" x14ac:dyDescent="0.3">
      <c r="A13" s="335">
        <v>37</v>
      </c>
      <c r="B13" s="347" t="s">
        <v>487</v>
      </c>
      <c r="C13" s="387" t="s">
        <v>487</v>
      </c>
      <c r="D13" s="288" t="s">
        <v>429</v>
      </c>
      <c r="E13" s="337">
        <v>10</v>
      </c>
      <c r="F13" s="388">
        <v>850</v>
      </c>
      <c r="G13" s="338">
        <v>8500</v>
      </c>
    </row>
    <row r="14" spans="1:7" s="378" customFormat="1" ht="13.2" x14ac:dyDescent="0.3">
      <c r="A14" s="335">
        <v>38</v>
      </c>
      <c r="B14" s="347" t="s">
        <v>488</v>
      </c>
      <c r="C14" s="387" t="s">
        <v>488</v>
      </c>
      <c r="D14" s="288" t="s">
        <v>429</v>
      </c>
      <c r="E14" s="337">
        <v>50</v>
      </c>
      <c r="F14" s="388">
        <v>5500</v>
      </c>
      <c r="G14" s="338">
        <v>275000</v>
      </c>
    </row>
    <row r="15" spans="1:7" s="378" customFormat="1" ht="13.2" x14ac:dyDescent="0.3">
      <c r="A15" s="335">
        <v>42</v>
      </c>
      <c r="B15" s="347" t="s">
        <v>495</v>
      </c>
      <c r="C15" s="387" t="s">
        <v>496</v>
      </c>
      <c r="D15" s="288" t="s">
        <v>497</v>
      </c>
      <c r="E15" s="337">
        <v>6</v>
      </c>
      <c r="F15" s="388">
        <v>200</v>
      </c>
      <c r="G15" s="338">
        <v>1200</v>
      </c>
    </row>
    <row r="16" spans="1:7" s="378" customFormat="1" ht="13.2" x14ac:dyDescent="0.3">
      <c r="A16" s="335">
        <v>43</v>
      </c>
      <c r="B16" s="347" t="s">
        <v>498</v>
      </c>
      <c r="C16" s="387" t="s">
        <v>496</v>
      </c>
      <c r="D16" s="288" t="s">
        <v>429</v>
      </c>
      <c r="E16" s="337">
        <v>70</v>
      </c>
      <c r="F16" s="388">
        <v>150</v>
      </c>
      <c r="G16" s="338">
        <v>10500</v>
      </c>
    </row>
    <row r="17" spans="1:7" s="378" customFormat="1" ht="13.2" x14ac:dyDescent="0.3">
      <c r="A17" s="335">
        <v>45</v>
      </c>
      <c r="B17" s="350" t="s">
        <v>1226</v>
      </c>
      <c r="C17" s="387" t="s">
        <v>500</v>
      </c>
      <c r="D17" s="288"/>
      <c r="E17" s="337">
        <v>30</v>
      </c>
      <c r="F17" s="388">
        <v>700</v>
      </c>
      <c r="G17" s="338">
        <v>21000</v>
      </c>
    </row>
    <row r="18" spans="1:7" ht="39.6" x14ac:dyDescent="0.3">
      <c r="A18" s="335">
        <v>58</v>
      </c>
      <c r="B18" s="347" t="s">
        <v>517</v>
      </c>
      <c r="C18" s="387" t="s">
        <v>517</v>
      </c>
      <c r="D18" s="288" t="s">
        <v>429</v>
      </c>
      <c r="E18" s="337">
        <v>100</v>
      </c>
      <c r="F18" s="334">
        <v>350</v>
      </c>
      <c r="G18" s="338">
        <f t="shared" ref="G18:G24" si="0">E18*F18</f>
        <v>35000</v>
      </c>
    </row>
    <row r="19" spans="1:7" x14ac:dyDescent="0.3">
      <c r="A19" s="335">
        <v>67</v>
      </c>
      <c r="B19" s="347" t="s">
        <v>535</v>
      </c>
      <c r="C19" s="387" t="s">
        <v>535</v>
      </c>
      <c r="D19" s="288" t="s">
        <v>474</v>
      </c>
      <c r="E19" s="337">
        <v>100</v>
      </c>
      <c r="F19" s="334">
        <v>310</v>
      </c>
      <c r="G19" s="338">
        <f t="shared" si="0"/>
        <v>31000</v>
      </c>
    </row>
    <row r="20" spans="1:7" x14ac:dyDescent="0.3">
      <c r="A20" s="335">
        <v>113</v>
      </c>
      <c r="B20" s="347" t="s">
        <v>611</v>
      </c>
      <c r="C20" s="387" t="s">
        <v>612</v>
      </c>
      <c r="D20" s="288" t="s">
        <v>429</v>
      </c>
      <c r="E20" s="337">
        <v>30</v>
      </c>
      <c r="F20" s="334">
        <v>26666</v>
      </c>
      <c r="G20" s="338">
        <f t="shared" si="0"/>
        <v>799980</v>
      </c>
    </row>
    <row r="21" spans="1:7" x14ac:dyDescent="0.3">
      <c r="A21" s="335">
        <v>114</v>
      </c>
      <c r="B21" s="347" t="s">
        <v>620</v>
      </c>
      <c r="C21" s="387"/>
      <c r="D21" s="288" t="s">
        <v>1212</v>
      </c>
      <c r="E21" s="337">
        <v>2</v>
      </c>
      <c r="F21" s="334">
        <v>6500</v>
      </c>
      <c r="G21" s="338">
        <f t="shared" si="0"/>
        <v>13000</v>
      </c>
    </row>
    <row r="22" spans="1:7" ht="39.6" x14ac:dyDescent="0.3">
      <c r="A22" s="335">
        <v>115</v>
      </c>
      <c r="B22" s="389" t="s">
        <v>529</v>
      </c>
      <c r="C22" s="390" t="s">
        <v>529</v>
      </c>
      <c r="D22" s="391" t="s">
        <v>429</v>
      </c>
      <c r="E22" s="392">
        <v>5</v>
      </c>
      <c r="F22" s="334">
        <v>40500</v>
      </c>
      <c r="G22" s="338">
        <f t="shared" si="0"/>
        <v>202500</v>
      </c>
    </row>
    <row r="23" spans="1:7" x14ac:dyDescent="0.3">
      <c r="A23" s="335">
        <v>117</v>
      </c>
      <c r="B23" s="389" t="s">
        <v>526</v>
      </c>
      <c r="C23" s="390" t="s">
        <v>526</v>
      </c>
      <c r="D23" s="391" t="s">
        <v>429</v>
      </c>
      <c r="E23" s="392">
        <v>4</v>
      </c>
      <c r="F23" s="334">
        <v>46200</v>
      </c>
      <c r="G23" s="338">
        <f t="shared" si="0"/>
        <v>184800</v>
      </c>
    </row>
    <row r="24" spans="1:7" x14ac:dyDescent="0.3">
      <c r="A24" s="335">
        <v>118</v>
      </c>
      <c r="B24" s="389" t="s">
        <v>528</v>
      </c>
      <c r="C24" s="390" t="s">
        <v>528</v>
      </c>
      <c r="D24" s="391" t="s">
        <v>429</v>
      </c>
      <c r="E24" s="392">
        <v>4</v>
      </c>
      <c r="F24" s="334">
        <v>52500</v>
      </c>
      <c r="G24" s="338">
        <f t="shared" si="0"/>
        <v>210000</v>
      </c>
    </row>
    <row r="25" spans="1:7" ht="15.6" x14ac:dyDescent="0.3">
      <c r="G25" s="384"/>
    </row>
  </sheetData>
  <mergeCells count="1">
    <mergeCell ref="B1:C1"/>
  </mergeCells>
  <pageMargins left="0" right="0" top="0.74803149606299213" bottom="0.74803149606299213" header="0.31496062992125984" footer="0.31496062992125984"/>
  <pageSetup paperSize="9" scale="62"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S349"/>
  <sheetViews>
    <sheetView view="pageBreakPreview" topLeftCell="B10" zoomScaleNormal="85" zoomScaleSheetLayoutView="100" workbookViewId="0">
      <pane xSplit="1" ySplit="2" topLeftCell="C321" activePane="bottomRight" state="frozen"/>
      <selection activeCell="D74" sqref="D74"/>
      <selection pane="topRight" activeCell="D74" sqref="D74"/>
      <selection pane="bottomLeft" activeCell="D74" sqref="D74"/>
      <selection pane="bottomRight" activeCell="D74" sqref="D74"/>
    </sheetView>
  </sheetViews>
  <sheetFormatPr defaultColWidth="9.21875" defaultRowHeight="13.2" x14ac:dyDescent="0.25"/>
  <cols>
    <col min="1" max="1" width="4.21875" style="97" customWidth="1"/>
    <col min="2" max="2" width="54.21875" style="100" customWidth="1"/>
    <col min="3" max="3" width="12.5546875" style="100" customWidth="1"/>
    <col min="4" max="4" width="9.44140625" style="99" customWidth="1"/>
    <col min="5" max="5" width="9.44140625" style="99" hidden="1" customWidth="1"/>
    <col min="6" max="6" width="14.21875" style="101" hidden="1" customWidth="1"/>
    <col min="7" max="7" width="17.21875" style="101" hidden="1" customWidth="1"/>
    <col min="8" max="8" width="15.77734375" style="101" customWidth="1"/>
    <col min="9" max="9" width="15.44140625" style="101" customWidth="1"/>
    <col min="10" max="10" width="14.77734375" style="128" customWidth="1"/>
    <col min="11" max="11" width="15.21875" style="128" customWidth="1"/>
    <col min="12" max="12" width="13" style="135" customWidth="1"/>
    <col min="13" max="14" width="13" style="110" customWidth="1"/>
    <col min="15" max="15" width="11.77734375" style="100" customWidth="1"/>
    <col min="16" max="16384" width="9.21875" style="100"/>
  </cols>
  <sheetData>
    <row r="3" spans="1:15" ht="15.6" x14ac:dyDescent="0.3">
      <c r="B3" s="98" t="s">
        <v>622</v>
      </c>
    </row>
    <row r="6" spans="1:15" x14ac:dyDescent="0.25">
      <c r="B6" s="100" t="s">
        <v>985</v>
      </c>
    </row>
    <row r="8" spans="1:15" ht="9.75" customHeight="1" x14ac:dyDescent="0.25"/>
    <row r="9" spans="1:15" hidden="1" x14ac:dyDescent="0.25"/>
    <row r="10" spans="1:15" ht="31.5" customHeight="1" x14ac:dyDescent="0.25">
      <c r="A10" s="437"/>
      <c r="B10" s="438" t="s">
        <v>623</v>
      </c>
      <c r="C10" s="438" t="s">
        <v>624</v>
      </c>
      <c r="D10" s="438" t="s">
        <v>994</v>
      </c>
      <c r="E10" s="438" t="s">
        <v>993</v>
      </c>
      <c r="F10" s="107"/>
      <c r="G10" s="107"/>
      <c r="H10" s="434" t="s">
        <v>627</v>
      </c>
      <c r="I10" s="434" t="s">
        <v>628</v>
      </c>
      <c r="J10" s="435" t="s">
        <v>982</v>
      </c>
      <c r="K10" s="435"/>
      <c r="L10" s="436" t="s">
        <v>983</v>
      </c>
      <c r="M10" s="436"/>
      <c r="N10" s="138"/>
    </row>
    <row r="11" spans="1:15" s="97" customFormat="1" ht="15" customHeight="1" x14ac:dyDescent="0.3">
      <c r="A11" s="437"/>
      <c r="B11" s="438"/>
      <c r="C11" s="438"/>
      <c r="D11" s="438"/>
      <c r="E11" s="438"/>
      <c r="F11" s="103" t="s">
        <v>625</v>
      </c>
      <c r="G11" s="103" t="s">
        <v>626</v>
      </c>
      <c r="H11" s="434"/>
      <c r="I11" s="434"/>
      <c r="J11" s="295" t="s">
        <v>984</v>
      </c>
      <c r="K11" s="295" t="s">
        <v>9</v>
      </c>
      <c r="L11" s="295" t="s">
        <v>984</v>
      </c>
      <c r="M11" s="294" t="s">
        <v>9</v>
      </c>
      <c r="N11" s="138"/>
    </row>
    <row r="12" spans="1:15" x14ac:dyDescent="0.25">
      <c r="A12" s="296"/>
      <c r="B12" s="104" t="s">
        <v>629</v>
      </c>
      <c r="C12" s="104"/>
      <c r="D12" s="105"/>
      <c r="E12" s="105"/>
      <c r="F12" s="106"/>
      <c r="G12" s="106"/>
      <c r="H12" s="107"/>
      <c r="I12" s="107"/>
      <c r="J12" s="111"/>
      <c r="K12" s="111"/>
      <c r="L12" s="113"/>
      <c r="M12" s="136"/>
      <c r="N12" s="139"/>
    </row>
    <row r="13" spans="1:15" ht="14.4" x14ac:dyDescent="0.3">
      <c r="A13" s="296">
        <v>1</v>
      </c>
      <c r="B13" s="297" t="s">
        <v>1146</v>
      </c>
      <c r="C13" s="109" t="s">
        <v>631</v>
      </c>
      <c r="D13" s="109">
        <v>4</v>
      </c>
      <c r="E13" s="109">
        <v>6</v>
      </c>
      <c r="F13" s="107">
        <v>16016</v>
      </c>
      <c r="G13" s="107">
        <v>96096</v>
      </c>
      <c r="H13" s="107">
        <v>9978</v>
      </c>
      <c r="I13" s="107">
        <f>H13*D13</f>
        <v>39912</v>
      </c>
      <c r="J13" s="111">
        <v>0</v>
      </c>
      <c r="K13" s="111">
        <v>0</v>
      </c>
      <c r="L13" s="113">
        <v>0</v>
      </c>
      <c r="M13" s="136">
        <v>0</v>
      </c>
      <c r="N13" s="139"/>
      <c r="O13" s="110">
        <f>H13-F13</f>
        <v>-6038</v>
      </c>
    </row>
    <row r="14" spans="1:15" x14ac:dyDescent="0.25">
      <c r="A14" s="296">
        <v>2</v>
      </c>
      <c r="B14" s="108" t="s">
        <v>632</v>
      </c>
      <c r="C14" s="109" t="s">
        <v>631</v>
      </c>
      <c r="D14" s="109">
        <v>5</v>
      </c>
      <c r="E14" s="109">
        <v>14</v>
      </c>
      <c r="F14" s="107">
        <v>12525</v>
      </c>
      <c r="G14" s="107">
        <v>175350</v>
      </c>
      <c r="H14" s="107">
        <v>12592</v>
      </c>
      <c r="I14" s="107">
        <f>H14*D14</f>
        <v>62960</v>
      </c>
      <c r="J14" s="111">
        <v>5</v>
      </c>
      <c r="K14" s="111">
        <v>59465</v>
      </c>
      <c r="L14" s="113">
        <v>0</v>
      </c>
      <c r="M14" s="136">
        <v>0</v>
      </c>
      <c r="N14" s="139"/>
      <c r="O14" s="110">
        <f t="shared" ref="O14:O77" si="0">H14-F14</f>
        <v>67</v>
      </c>
    </row>
    <row r="15" spans="1:15" x14ac:dyDescent="0.25">
      <c r="A15" s="296">
        <v>3</v>
      </c>
      <c r="B15" s="108" t="s">
        <v>633</v>
      </c>
      <c r="C15" s="109" t="s">
        <v>429</v>
      </c>
      <c r="D15" s="109">
        <v>3</v>
      </c>
      <c r="E15" s="109">
        <v>5</v>
      </c>
      <c r="F15" s="107">
        <v>37346</v>
      </c>
      <c r="G15" s="107">
        <v>186730</v>
      </c>
      <c r="H15" s="107">
        <v>35769</v>
      </c>
      <c r="I15" s="107">
        <f>H15*D15</f>
        <v>107307</v>
      </c>
      <c r="J15" s="111">
        <v>3</v>
      </c>
      <c r="K15" s="111">
        <v>106419</v>
      </c>
      <c r="L15" s="113">
        <v>0</v>
      </c>
      <c r="M15" s="136">
        <v>0</v>
      </c>
      <c r="N15" s="139"/>
      <c r="O15" s="110">
        <f t="shared" si="0"/>
        <v>-1577</v>
      </c>
    </row>
    <row r="16" spans="1:15" ht="26.4" x14ac:dyDescent="0.25">
      <c r="A16" s="296">
        <v>4</v>
      </c>
      <c r="B16" s="108" t="s">
        <v>634</v>
      </c>
      <c r="C16" s="109" t="s">
        <v>429</v>
      </c>
      <c r="D16" s="109">
        <v>2</v>
      </c>
      <c r="E16" s="109">
        <v>2</v>
      </c>
      <c r="F16" s="107">
        <v>31957</v>
      </c>
      <c r="G16" s="107">
        <v>63914</v>
      </c>
      <c r="H16" s="107">
        <v>30607</v>
      </c>
      <c r="I16" s="107">
        <f>H16*D16</f>
        <v>61214</v>
      </c>
      <c r="J16" s="111">
        <v>2</v>
      </c>
      <c r="K16" s="111">
        <v>60708</v>
      </c>
      <c r="L16" s="113">
        <v>0</v>
      </c>
      <c r="M16" s="136">
        <v>0</v>
      </c>
      <c r="N16" s="139"/>
      <c r="O16" s="110">
        <f t="shared" si="0"/>
        <v>-1350</v>
      </c>
    </row>
    <row r="17" spans="1:15" ht="26.4" x14ac:dyDescent="0.25">
      <c r="A17" s="296">
        <v>5</v>
      </c>
      <c r="B17" s="108" t="s">
        <v>635</v>
      </c>
      <c r="C17" s="109" t="s">
        <v>631</v>
      </c>
      <c r="D17" s="109">
        <v>4</v>
      </c>
      <c r="E17" s="109">
        <v>14</v>
      </c>
      <c r="F17" s="107">
        <v>12525</v>
      </c>
      <c r="G17" s="107">
        <v>175350</v>
      </c>
      <c r="H17" s="107">
        <v>12592</v>
      </c>
      <c r="I17" s="107">
        <f>H17*D17</f>
        <v>50368</v>
      </c>
      <c r="J17" s="111">
        <v>4</v>
      </c>
      <c r="K17" s="111">
        <v>47572</v>
      </c>
      <c r="L17" s="113">
        <v>0</v>
      </c>
      <c r="M17" s="136">
        <v>0</v>
      </c>
      <c r="N17" s="139" t="s">
        <v>986</v>
      </c>
      <c r="O17" s="110">
        <f t="shared" si="0"/>
        <v>67</v>
      </c>
    </row>
    <row r="18" spans="1:15" x14ac:dyDescent="0.25">
      <c r="A18" s="296">
        <v>6</v>
      </c>
      <c r="B18" s="108" t="s">
        <v>636</v>
      </c>
      <c r="C18" s="109" t="s">
        <v>429</v>
      </c>
      <c r="D18" s="109">
        <v>2</v>
      </c>
      <c r="E18" s="109">
        <v>4</v>
      </c>
      <c r="F18" s="107">
        <v>23531</v>
      </c>
      <c r="G18" s="107">
        <v>94124</v>
      </c>
      <c r="H18" s="107">
        <v>22536</v>
      </c>
      <c r="I18" s="107">
        <f t="shared" ref="I18:I74" si="1">H18*D18</f>
        <v>45072</v>
      </c>
      <c r="J18" s="111">
        <v>5</v>
      </c>
      <c r="K18" s="111">
        <v>114927</v>
      </c>
      <c r="L18" s="113">
        <v>0</v>
      </c>
      <c r="M18" s="136">
        <v>0</v>
      </c>
      <c r="N18" s="139"/>
      <c r="O18" s="110">
        <f t="shared" si="0"/>
        <v>-995</v>
      </c>
    </row>
    <row r="19" spans="1:15" ht="26.4" x14ac:dyDescent="0.25">
      <c r="A19" s="296">
        <v>7</v>
      </c>
      <c r="B19" s="108" t="s">
        <v>637</v>
      </c>
      <c r="C19" s="109" t="s">
        <v>631</v>
      </c>
      <c r="D19" s="109">
        <v>1</v>
      </c>
      <c r="E19" s="109">
        <v>1</v>
      </c>
      <c r="F19" s="107">
        <v>16775</v>
      </c>
      <c r="G19" s="107">
        <v>16775</v>
      </c>
      <c r="H19" s="107">
        <v>16067</v>
      </c>
      <c r="I19" s="107">
        <f t="shared" si="1"/>
        <v>16067</v>
      </c>
      <c r="J19" s="111">
        <v>2</v>
      </c>
      <c r="K19" s="111">
        <v>32706</v>
      </c>
      <c r="L19" s="113">
        <v>0</v>
      </c>
      <c r="M19" s="136">
        <v>0</v>
      </c>
      <c r="N19" s="139"/>
      <c r="O19" s="110">
        <f t="shared" si="0"/>
        <v>-708</v>
      </c>
    </row>
    <row r="20" spans="1:15" ht="26.4" x14ac:dyDescent="0.25">
      <c r="A20" s="296">
        <v>8</v>
      </c>
      <c r="B20" s="108" t="s">
        <v>638</v>
      </c>
      <c r="C20" s="109" t="s">
        <v>631</v>
      </c>
      <c r="D20" s="109">
        <v>4</v>
      </c>
      <c r="E20" s="109">
        <v>6</v>
      </c>
      <c r="F20" s="107">
        <v>16320</v>
      </c>
      <c r="G20" s="107">
        <v>97920</v>
      </c>
      <c r="H20" s="107">
        <v>15628</v>
      </c>
      <c r="I20" s="107">
        <f>H20*D20</f>
        <v>62512</v>
      </c>
      <c r="J20" s="111">
        <v>8</v>
      </c>
      <c r="K20" s="111">
        <v>125634</v>
      </c>
      <c r="L20" s="113">
        <v>2</v>
      </c>
      <c r="M20" s="136">
        <v>32640</v>
      </c>
      <c r="N20" s="139"/>
      <c r="O20" s="110">
        <f t="shared" si="0"/>
        <v>-692</v>
      </c>
    </row>
    <row r="21" spans="1:15" ht="26.4" x14ac:dyDescent="0.25">
      <c r="A21" s="296">
        <v>9</v>
      </c>
      <c r="B21" s="108" t="s">
        <v>639</v>
      </c>
      <c r="C21" s="109" t="s">
        <v>631</v>
      </c>
      <c r="D21" s="109">
        <v>3</v>
      </c>
      <c r="E21" s="109">
        <v>4</v>
      </c>
      <c r="F21" s="107">
        <v>16472</v>
      </c>
      <c r="G21" s="107">
        <v>65888</v>
      </c>
      <c r="H21" s="107">
        <v>14903</v>
      </c>
      <c r="I21" s="107">
        <f t="shared" si="1"/>
        <v>44709</v>
      </c>
      <c r="J21" s="111">
        <v>4</v>
      </c>
      <c r="K21" s="111">
        <v>62572</v>
      </c>
      <c r="L21" s="113">
        <v>0</v>
      </c>
      <c r="M21" s="136">
        <v>0</v>
      </c>
      <c r="N21" s="139"/>
      <c r="O21" s="110">
        <f t="shared" si="0"/>
        <v>-1569</v>
      </c>
    </row>
    <row r="22" spans="1:15" x14ac:dyDescent="0.25">
      <c r="A22" s="296">
        <v>10</v>
      </c>
      <c r="B22" s="108" t="s">
        <v>640</v>
      </c>
      <c r="C22" s="109" t="s">
        <v>631</v>
      </c>
      <c r="D22" s="109">
        <v>6</v>
      </c>
      <c r="E22" s="109">
        <v>10</v>
      </c>
      <c r="F22" s="107">
        <v>11690</v>
      </c>
      <c r="G22" s="107">
        <v>116900</v>
      </c>
      <c r="H22" s="107">
        <v>11192</v>
      </c>
      <c r="I22" s="107">
        <f t="shared" si="1"/>
        <v>67152</v>
      </c>
      <c r="J22" s="111">
        <v>12</v>
      </c>
      <c r="K22" s="111">
        <v>137920</v>
      </c>
      <c r="L22" s="113">
        <v>0</v>
      </c>
      <c r="M22" s="136">
        <v>0</v>
      </c>
      <c r="N22" s="139"/>
      <c r="O22" s="110">
        <f t="shared" si="0"/>
        <v>-498</v>
      </c>
    </row>
    <row r="23" spans="1:15" x14ac:dyDescent="0.25">
      <c r="A23" s="296">
        <v>11</v>
      </c>
      <c r="B23" s="108" t="s">
        <v>987</v>
      </c>
      <c r="C23" s="109" t="s">
        <v>631</v>
      </c>
      <c r="D23" s="109">
        <v>10</v>
      </c>
      <c r="E23" s="109">
        <v>18</v>
      </c>
      <c r="F23" s="107">
        <v>15561</v>
      </c>
      <c r="G23" s="107">
        <v>280098</v>
      </c>
      <c r="H23" s="107">
        <v>15645</v>
      </c>
      <c r="I23" s="107">
        <f t="shared" si="1"/>
        <v>156450</v>
      </c>
      <c r="J23" s="111">
        <v>0</v>
      </c>
      <c r="K23" s="111">
        <v>0</v>
      </c>
      <c r="L23" s="113">
        <v>0</v>
      </c>
      <c r="M23" s="136">
        <v>0</v>
      </c>
      <c r="N23" s="139"/>
      <c r="O23" s="110">
        <f t="shared" si="0"/>
        <v>84</v>
      </c>
    </row>
    <row r="24" spans="1:15" x14ac:dyDescent="0.25">
      <c r="A24" s="296">
        <v>12</v>
      </c>
      <c r="B24" s="108" t="s">
        <v>641</v>
      </c>
      <c r="C24" s="109" t="s">
        <v>631</v>
      </c>
      <c r="D24" s="109">
        <v>4</v>
      </c>
      <c r="E24" s="109">
        <v>10</v>
      </c>
      <c r="F24" s="107">
        <v>18597</v>
      </c>
      <c r="G24" s="107">
        <v>185970</v>
      </c>
      <c r="H24" s="107">
        <v>17813</v>
      </c>
      <c r="I24" s="107">
        <f t="shared" si="1"/>
        <v>71252</v>
      </c>
      <c r="J24" s="111">
        <v>5</v>
      </c>
      <c r="K24" s="111">
        <v>94785</v>
      </c>
      <c r="L24" s="113">
        <v>0</v>
      </c>
      <c r="M24" s="136">
        <v>0</v>
      </c>
      <c r="N24" s="139"/>
      <c r="O24" s="110">
        <f t="shared" si="0"/>
        <v>-784</v>
      </c>
    </row>
    <row r="25" spans="1:15" x14ac:dyDescent="0.25">
      <c r="A25" s="296">
        <v>13</v>
      </c>
      <c r="B25" s="108" t="s">
        <v>642</v>
      </c>
      <c r="C25" s="109" t="s">
        <v>631</v>
      </c>
      <c r="D25" s="109">
        <v>3</v>
      </c>
      <c r="E25" s="109">
        <v>6</v>
      </c>
      <c r="F25" s="107">
        <v>13360</v>
      </c>
      <c r="G25" s="107">
        <v>80160</v>
      </c>
      <c r="H25" s="107">
        <v>12795</v>
      </c>
      <c r="I25" s="107">
        <f t="shared" si="1"/>
        <v>38385</v>
      </c>
      <c r="J25" s="111">
        <v>2</v>
      </c>
      <c r="K25" s="111">
        <v>25374</v>
      </c>
      <c r="L25" s="113">
        <v>1</v>
      </c>
      <c r="M25" s="136">
        <v>13360</v>
      </c>
      <c r="N25" s="139"/>
      <c r="O25" s="110">
        <f t="shared" si="0"/>
        <v>-565</v>
      </c>
    </row>
    <row r="26" spans="1:15" x14ac:dyDescent="0.25">
      <c r="A26" s="296">
        <v>14</v>
      </c>
      <c r="B26" s="108" t="s">
        <v>643</v>
      </c>
      <c r="C26" s="109" t="s">
        <v>631</v>
      </c>
      <c r="D26" s="109">
        <v>2</v>
      </c>
      <c r="E26" s="109">
        <v>20</v>
      </c>
      <c r="F26" s="107">
        <v>21634</v>
      </c>
      <c r="G26" s="107">
        <v>432680</v>
      </c>
      <c r="H26" s="111">
        <v>20723</v>
      </c>
      <c r="I26" s="107">
        <f>H26*D26</f>
        <v>41446</v>
      </c>
      <c r="J26" s="111">
        <v>9</v>
      </c>
      <c r="K26" s="111">
        <v>191445</v>
      </c>
      <c r="L26" s="113">
        <v>7</v>
      </c>
      <c r="M26" s="136">
        <v>151438</v>
      </c>
      <c r="N26" s="139"/>
      <c r="O26" s="110">
        <f t="shared" si="0"/>
        <v>-911</v>
      </c>
    </row>
    <row r="27" spans="1:15" x14ac:dyDescent="0.25">
      <c r="A27" s="296">
        <v>15</v>
      </c>
      <c r="B27" s="108" t="s">
        <v>644</v>
      </c>
      <c r="C27" s="109" t="s">
        <v>429</v>
      </c>
      <c r="D27" s="109">
        <v>4</v>
      </c>
      <c r="E27" s="109">
        <v>12</v>
      </c>
      <c r="F27" s="107">
        <v>9868</v>
      </c>
      <c r="G27" s="107">
        <v>118416</v>
      </c>
      <c r="H27" s="111">
        <v>9455</v>
      </c>
      <c r="I27" s="107">
        <f t="shared" si="1"/>
        <v>37820</v>
      </c>
      <c r="J27" s="111">
        <v>5</v>
      </c>
      <c r="K27" s="111">
        <v>46845</v>
      </c>
      <c r="L27" s="113">
        <v>0</v>
      </c>
      <c r="M27" s="136">
        <v>0</v>
      </c>
      <c r="N27" s="139"/>
      <c r="O27" s="110">
        <f t="shared" si="0"/>
        <v>-413</v>
      </c>
    </row>
    <row r="28" spans="1:15" x14ac:dyDescent="0.25">
      <c r="A28" s="296">
        <v>16</v>
      </c>
      <c r="B28" s="108" t="s">
        <v>645</v>
      </c>
      <c r="C28" s="109" t="s">
        <v>429</v>
      </c>
      <c r="D28" s="109">
        <v>3</v>
      </c>
      <c r="E28" s="109">
        <v>10</v>
      </c>
      <c r="F28" s="107">
        <v>75736</v>
      </c>
      <c r="G28" s="107">
        <v>757360</v>
      </c>
      <c r="H28" s="111">
        <v>70847</v>
      </c>
      <c r="I28" s="107">
        <f t="shared" si="1"/>
        <v>212541</v>
      </c>
      <c r="J28" s="111">
        <v>0</v>
      </c>
      <c r="K28" s="111">
        <v>0</v>
      </c>
      <c r="L28" s="113">
        <v>0</v>
      </c>
      <c r="M28" s="136">
        <v>0</v>
      </c>
      <c r="N28" s="139"/>
      <c r="O28" s="110">
        <f t="shared" si="0"/>
        <v>-4889</v>
      </c>
    </row>
    <row r="29" spans="1:15" ht="26.4" x14ac:dyDescent="0.25">
      <c r="A29" s="296">
        <v>17</v>
      </c>
      <c r="B29" s="108" t="s">
        <v>646</v>
      </c>
      <c r="C29" s="109" t="s">
        <v>647</v>
      </c>
      <c r="D29" s="109">
        <v>10</v>
      </c>
      <c r="E29" s="109">
        <v>20</v>
      </c>
      <c r="F29" s="107">
        <v>31122</v>
      </c>
      <c r="G29" s="107">
        <v>622440</v>
      </c>
      <c r="H29" s="112">
        <v>31122</v>
      </c>
      <c r="I29" s="107">
        <f t="shared" si="1"/>
        <v>311220</v>
      </c>
      <c r="J29" s="111">
        <v>0</v>
      </c>
      <c r="K29" s="111">
        <v>0</v>
      </c>
      <c r="L29" s="113">
        <v>0</v>
      </c>
      <c r="M29" s="136">
        <v>0</v>
      </c>
      <c r="N29" s="139"/>
      <c r="O29" s="110">
        <f t="shared" si="0"/>
        <v>0</v>
      </c>
    </row>
    <row r="30" spans="1:15" x14ac:dyDescent="0.25">
      <c r="A30" s="296">
        <v>18</v>
      </c>
      <c r="B30" s="108" t="s">
        <v>648</v>
      </c>
      <c r="C30" s="109" t="s">
        <v>631</v>
      </c>
      <c r="D30" s="109">
        <v>3</v>
      </c>
      <c r="E30" s="109">
        <v>8</v>
      </c>
      <c r="F30" s="107">
        <v>4554</v>
      </c>
      <c r="G30" s="107">
        <v>36432</v>
      </c>
      <c r="H30" s="111">
        <v>4360</v>
      </c>
      <c r="I30" s="107">
        <f t="shared" si="1"/>
        <v>13080</v>
      </c>
      <c r="J30" s="111">
        <v>0</v>
      </c>
      <c r="K30" s="111">
        <v>0</v>
      </c>
      <c r="L30" s="113">
        <v>0</v>
      </c>
      <c r="M30" s="136">
        <v>0</v>
      </c>
      <c r="N30" s="139"/>
      <c r="O30" s="110">
        <f t="shared" si="0"/>
        <v>-194</v>
      </c>
    </row>
    <row r="31" spans="1:15" ht="26.4" x14ac:dyDescent="0.25">
      <c r="A31" s="296">
        <v>19</v>
      </c>
      <c r="B31" s="108" t="s">
        <v>649</v>
      </c>
      <c r="C31" s="109" t="s">
        <v>631</v>
      </c>
      <c r="D31" s="109">
        <v>13</v>
      </c>
      <c r="E31" s="109">
        <v>20</v>
      </c>
      <c r="F31" s="107">
        <v>75072</v>
      </c>
      <c r="G31" s="107">
        <v>1501440</v>
      </c>
      <c r="H31" s="111">
        <v>75494</v>
      </c>
      <c r="I31" s="107">
        <f t="shared" si="1"/>
        <v>981422</v>
      </c>
      <c r="J31" s="111">
        <v>0</v>
      </c>
      <c r="K31" s="111">
        <v>0</v>
      </c>
      <c r="L31" s="113">
        <v>0</v>
      </c>
      <c r="M31" s="136">
        <v>0</v>
      </c>
      <c r="N31" s="139"/>
      <c r="O31" s="110">
        <f t="shared" si="0"/>
        <v>422</v>
      </c>
    </row>
    <row r="32" spans="1:15" x14ac:dyDescent="0.25">
      <c r="A32" s="296">
        <v>20</v>
      </c>
      <c r="B32" s="108" t="s">
        <v>650</v>
      </c>
      <c r="C32" s="109" t="s">
        <v>631</v>
      </c>
      <c r="D32" s="109">
        <v>2</v>
      </c>
      <c r="E32" s="109">
        <v>5</v>
      </c>
      <c r="F32" s="107">
        <v>16320</v>
      </c>
      <c r="G32" s="107">
        <v>81600</v>
      </c>
      <c r="H32" s="107">
        <v>15628</v>
      </c>
      <c r="I32" s="107">
        <f t="shared" si="1"/>
        <v>31256</v>
      </c>
      <c r="J32" s="111">
        <v>2</v>
      </c>
      <c r="K32" s="111">
        <v>30998</v>
      </c>
      <c r="L32" s="113">
        <v>0</v>
      </c>
      <c r="M32" s="136">
        <v>0</v>
      </c>
      <c r="N32" s="139"/>
      <c r="O32" s="110">
        <f t="shared" si="0"/>
        <v>-692</v>
      </c>
    </row>
    <row r="33" spans="1:15" x14ac:dyDescent="0.25">
      <c r="A33" s="296">
        <v>21</v>
      </c>
      <c r="B33" s="108" t="s">
        <v>651</v>
      </c>
      <c r="C33" s="109" t="s">
        <v>631</v>
      </c>
      <c r="D33" s="109">
        <v>1</v>
      </c>
      <c r="E33" s="109">
        <v>3636.66</v>
      </c>
      <c r="F33" s="107">
        <v>9412</v>
      </c>
      <c r="G33" s="107">
        <v>18824</v>
      </c>
      <c r="H33" s="111">
        <v>9016</v>
      </c>
      <c r="I33" s="107">
        <f t="shared" si="1"/>
        <v>9016</v>
      </c>
      <c r="J33" s="111">
        <v>0</v>
      </c>
      <c r="K33" s="111">
        <v>0</v>
      </c>
      <c r="L33" s="113">
        <v>0</v>
      </c>
      <c r="M33" s="136">
        <v>0</v>
      </c>
      <c r="N33" s="139"/>
      <c r="O33" s="110">
        <f t="shared" si="0"/>
        <v>-396</v>
      </c>
    </row>
    <row r="34" spans="1:15" x14ac:dyDescent="0.25">
      <c r="A34" s="296">
        <v>22</v>
      </c>
      <c r="B34" s="108" t="s">
        <v>652</v>
      </c>
      <c r="C34" s="109" t="s">
        <v>631</v>
      </c>
      <c r="D34" s="109">
        <v>6</v>
      </c>
      <c r="E34" s="109">
        <v>14</v>
      </c>
      <c r="F34" s="107">
        <v>11993</v>
      </c>
      <c r="G34" s="107">
        <v>167902</v>
      </c>
      <c r="H34" s="111">
        <v>11487</v>
      </c>
      <c r="I34" s="107">
        <f t="shared" si="1"/>
        <v>68922</v>
      </c>
      <c r="J34" s="111">
        <v>1</v>
      </c>
      <c r="K34" s="111">
        <v>11388</v>
      </c>
      <c r="L34" s="113">
        <v>0</v>
      </c>
      <c r="M34" s="136">
        <v>0</v>
      </c>
      <c r="N34" s="139"/>
      <c r="O34" s="110">
        <f t="shared" si="0"/>
        <v>-506</v>
      </c>
    </row>
    <row r="35" spans="1:15" x14ac:dyDescent="0.25">
      <c r="A35" s="296">
        <v>23</v>
      </c>
      <c r="B35" s="108" t="s">
        <v>653</v>
      </c>
      <c r="C35" s="109" t="s">
        <v>631</v>
      </c>
      <c r="D35" s="109">
        <v>5</v>
      </c>
      <c r="E35" s="109">
        <v>20</v>
      </c>
      <c r="F35" s="107">
        <v>9649</v>
      </c>
      <c r="G35" s="107">
        <v>192980</v>
      </c>
      <c r="H35" s="111">
        <v>9244</v>
      </c>
      <c r="I35" s="107">
        <f t="shared" si="1"/>
        <v>46220</v>
      </c>
      <c r="J35" s="111">
        <v>4</v>
      </c>
      <c r="K35" s="111">
        <v>36644</v>
      </c>
      <c r="L35" s="113">
        <v>0</v>
      </c>
      <c r="M35" s="136">
        <v>0</v>
      </c>
      <c r="N35" s="139"/>
      <c r="O35" s="110">
        <f t="shared" si="0"/>
        <v>-405</v>
      </c>
    </row>
    <row r="36" spans="1:15" x14ac:dyDescent="0.25">
      <c r="A36" s="296">
        <v>24</v>
      </c>
      <c r="B36" s="108" t="s">
        <v>654</v>
      </c>
      <c r="C36" s="109" t="s">
        <v>631</v>
      </c>
      <c r="D36" s="109">
        <v>2</v>
      </c>
      <c r="E36" s="109">
        <v>4</v>
      </c>
      <c r="F36" s="107">
        <v>25808</v>
      </c>
      <c r="G36" s="107">
        <v>103232</v>
      </c>
      <c r="H36" s="111">
        <v>24720</v>
      </c>
      <c r="I36" s="107">
        <f t="shared" si="1"/>
        <v>49440</v>
      </c>
      <c r="J36" s="111">
        <v>2</v>
      </c>
      <c r="K36" s="111">
        <v>49024</v>
      </c>
      <c r="L36" s="113">
        <v>0</v>
      </c>
      <c r="M36" s="136">
        <v>0</v>
      </c>
      <c r="N36" s="139"/>
      <c r="O36" s="110">
        <f t="shared" si="0"/>
        <v>-1088</v>
      </c>
    </row>
    <row r="37" spans="1:15" ht="26.4" x14ac:dyDescent="0.25">
      <c r="A37" s="296">
        <v>25</v>
      </c>
      <c r="B37" s="108" t="s">
        <v>655</v>
      </c>
      <c r="C37" s="109" t="s">
        <v>631</v>
      </c>
      <c r="D37" s="109">
        <v>4</v>
      </c>
      <c r="E37" s="109">
        <v>8</v>
      </c>
      <c r="F37" s="107">
        <v>13815</v>
      </c>
      <c r="G37" s="107">
        <v>110520</v>
      </c>
      <c r="H37" s="111">
        <v>13233</v>
      </c>
      <c r="I37" s="107">
        <f t="shared" si="1"/>
        <v>52932</v>
      </c>
      <c r="J37" s="111">
        <v>0</v>
      </c>
      <c r="K37" s="111">
        <v>0</v>
      </c>
      <c r="L37" s="113">
        <v>0</v>
      </c>
      <c r="M37" s="136">
        <v>0</v>
      </c>
      <c r="N37" s="139"/>
      <c r="O37" s="110">
        <f t="shared" si="0"/>
        <v>-582</v>
      </c>
    </row>
    <row r="38" spans="1:15" x14ac:dyDescent="0.25">
      <c r="A38" s="296">
        <v>26</v>
      </c>
      <c r="B38" s="108" t="s">
        <v>656</v>
      </c>
      <c r="C38" s="109" t="s">
        <v>631</v>
      </c>
      <c r="D38" s="109">
        <v>3</v>
      </c>
      <c r="E38" s="109">
        <v>14</v>
      </c>
      <c r="F38" s="107">
        <v>33399</v>
      </c>
      <c r="G38" s="107">
        <v>467586</v>
      </c>
      <c r="H38" s="111">
        <v>30995</v>
      </c>
      <c r="I38" s="107">
        <f t="shared" si="1"/>
        <v>92985</v>
      </c>
      <c r="J38" s="111">
        <v>1</v>
      </c>
      <c r="K38" s="111">
        <v>31724</v>
      </c>
      <c r="L38" s="113">
        <v>0</v>
      </c>
      <c r="M38" s="136">
        <v>0</v>
      </c>
      <c r="N38" s="139"/>
      <c r="O38" s="110">
        <f t="shared" si="0"/>
        <v>-2404</v>
      </c>
    </row>
    <row r="39" spans="1:15" x14ac:dyDescent="0.25">
      <c r="A39" s="296">
        <v>27</v>
      </c>
      <c r="B39" s="108" t="s">
        <v>657</v>
      </c>
      <c r="C39" s="109" t="s">
        <v>631</v>
      </c>
      <c r="D39" s="109">
        <v>3</v>
      </c>
      <c r="E39" s="109">
        <v>8</v>
      </c>
      <c r="F39" s="107">
        <v>68013</v>
      </c>
      <c r="G39" s="107">
        <v>544104</v>
      </c>
      <c r="H39" s="111">
        <v>65145</v>
      </c>
      <c r="I39" s="107">
        <f t="shared" si="1"/>
        <v>195435</v>
      </c>
      <c r="J39" s="111">
        <v>3</v>
      </c>
      <c r="K39" s="111">
        <v>193821</v>
      </c>
      <c r="L39" s="113">
        <v>0</v>
      </c>
      <c r="M39" s="136">
        <v>0</v>
      </c>
      <c r="N39" s="139"/>
      <c r="O39" s="110">
        <f t="shared" si="0"/>
        <v>-2868</v>
      </c>
    </row>
    <row r="40" spans="1:15" ht="26.4" x14ac:dyDescent="0.25">
      <c r="A40" s="296">
        <v>28</v>
      </c>
      <c r="B40" s="108" t="s">
        <v>658</v>
      </c>
      <c r="C40" s="109" t="s">
        <v>631</v>
      </c>
      <c r="D40" s="109">
        <v>5</v>
      </c>
      <c r="E40" s="109">
        <v>10</v>
      </c>
      <c r="F40" s="107">
        <v>121603</v>
      </c>
      <c r="G40" s="107">
        <v>1216030</v>
      </c>
      <c r="H40" s="111">
        <v>116467</v>
      </c>
      <c r="I40" s="107">
        <f t="shared" si="1"/>
        <v>582335</v>
      </c>
      <c r="J40" s="111">
        <v>6</v>
      </c>
      <c r="K40" s="111">
        <v>817710</v>
      </c>
      <c r="L40" s="113">
        <v>0</v>
      </c>
      <c r="M40" s="136">
        <v>0</v>
      </c>
      <c r="N40" s="139"/>
      <c r="O40" s="110">
        <f t="shared" si="0"/>
        <v>-5136</v>
      </c>
    </row>
    <row r="41" spans="1:15" x14ac:dyDescent="0.25">
      <c r="A41" s="296">
        <v>29</v>
      </c>
      <c r="B41" s="108" t="s">
        <v>659</v>
      </c>
      <c r="C41" s="109" t="s">
        <v>631</v>
      </c>
      <c r="D41" s="109">
        <v>1</v>
      </c>
      <c r="E41" s="109">
        <v>8</v>
      </c>
      <c r="F41" s="107">
        <v>144755</v>
      </c>
      <c r="G41" s="107">
        <v>1158040</v>
      </c>
      <c r="H41" s="111">
        <v>138640</v>
      </c>
      <c r="I41" s="107">
        <f t="shared" si="1"/>
        <v>138640</v>
      </c>
      <c r="J41" s="111">
        <v>0</v>
      </c>
      <c r="K41" s="111">
        <v>0</v>
      </c>
      <c r="L41" s="113">
        <v>0</v>
      </c>
      <c r="M41" s="136">
        <v>0</v>
      </c>
      <c r="N41" s="139"/>
      <c r="O41" s="110">
        <f t="shared" si="0"/>
        <v>-6115</v>
      </c>
    </row>
    <row r="42" spans="1:15" ht="26.4" x14ac:dyDescent="0.25">
      <c r="A42" s="296">
        <v>30</v>
      </c>
      <c r="B42" s="108" t="s">
        <v>660</v>
      </c>
      <c r="C42" s="109" t="s">
        <v>631</v>
      </c>
      <c r="D42" s="109">
        <v>2</v>
      </c>
      <c r="E42" s="109">
        <v>14</v>
      </c>
      <c r="F42" s="107">
        <v>80158</v>
      </c>
      <c r="G42" s="107">
        <v>1122212</v>
      </c>
      <c r="H42" s="112">
        <v>80158</v>
      </c>
      <c r="I42" s="107">
        <f t="shared" si="1"/>
        <v>160316</v>
      </c>
      <c r="J42" s="111">
        <v>0</v>
      </c>
      <c r="K42" s="111">
        <v>0</v>
      </c>
      <c r="L42" s="113">
        <v>0</v>
      </c>
      <c r="M42" s="136">
        <v>0</v>
      </c>
      <c r="N42" s="139"/>
      <c r="O42" s="110">
        <f t="shared" si="0"/>
        <v>0</v>
      </c>
    </row>
    <row r="43" spans="1:15" x14ac:dyDescent="0.25">
      <c r="A43" s="296">
        <v>31</v>
      </c>
      <c r="B43" s="108" t="s">
        <v>661</v>
      </c>
      <c r="C43" s="109" t="s">
        <v>631</v>
      </c>
      <c r="D43" s="109">
        <v>1</v>
      </c>
      <c r="E43" s="109">
        <v>2</v>
      </c>
      <c r="F43" s="107">
        <v>31957</v>
      </c>
      <c r="G43" s="107">
        <v>63914</v>
      </c>
      <c r="H43" s="111">
        <v>42854</v>
      </c>
      <c r="I43" s="107">
        <f t="shared" si="1"/>
        <v>42854</v>
      </c>
      <c r="J43" s="111">
        <v>1</v>
      </c>
      <c r="K43" s="111">
        <v>25435</v>
      </c>
      <c r="L43" s="113">
        <v>0</v>
      </c>
      <c r="M43" s="136">
        <v>0</v>
      </c>
      <c r="N43" s="139"/>
      <c r="O43" s="110">
        <f t="shared" si="0"/>
        <v>10897</v>
      </c>
    </row>
    <row r="44" spans="1:15" x14ac:dyDescent="0.25">
      <c r="A44" s="296">
        <v>32</v>
      </c>
      <c r="B44" s="108" t="s">
        <v>662</v>
      </c>
      <c r="C44" s="109" t="s">
        <v>631</v>
      </c>
      <c r="D44" s="109">
        <v>1</v>
      </c>
      <c r="E44" s="109">
        <v>2</v>
      </c>
      <c r="F44" s="107">
        <v>31957</v>
      </c>
      <c r="G44" s="107">
        <v>63914</v>
      </c>
      <c r="H44" s="111">
        <v>42854</v>
      </c>
      <c r="I44" s="107">
        <f t="shared" si="1"/>
        <v>42854</v>
      </c>
      <c r="J44" s="111">
        <v>1</v>
      </c>
      <c r="K44" s="111">
        <v>31957</v>
      </c>
      <c r="L44" s="113">
        <v>0</v>
      </c>
      <c r="M44" s="136">
        <v>0</v>
      </c>
      <c r="N44" s="139"/>
      <c r="O44" s="110">
        <f t="shared" si="0"/>
        <v>10897</v>
      </c>
    </row>
    <row r="45" spans="1:15" x14ac:dyDescent="0.25">
      <c r="A45" s="296">
        <v>33</v>
      </c>
      <c r="B45" s="108" t="s">
        <v>663</v>
      </c>
      <c r="C45" s="109" t="s">
        <v>631</v>
      </c>
      <c r="D45" s="109">
        <v>1</v>
      </c>
      <c r="E45" s="109">
        <v>2</v>
      </c>
      <c r="F45" s="107">
        <v>31957</v>
      </c>
      <c r="G45" s="107">
        <v>63914</v>
      </c>
      <c r="H45" s="111">
        <v>42854</v>
      </c>
      <c r="I45" s="107">
        <f t="shared" si="1"/>
        <v>42854</v>
      </c>
      <c r="J45" s="111">
        <v>1</v>
      </c>
      <c r="K45" s="111">
        <v>31957</v>
      </c>
      <c r="L45" s="113">
        <v>0</v>
      </c>
      <c r="M45" s="136">
        <v>0</v>
      </c>
      <c r="N45" s="139"/>
      <c r="O45" s="110">
        <f t="shared" si="0"/>
        <v>10897</v>
      </c>
    </row>
    <row r="46" spans="1:15" x14ac:dyDescent="0.25">
      <c r="A46" s="296">
        <v>34</v>
      </c>
      <c r="B46" s="108" t="s">
        <v>664</v>
      </c>
      <c r="C46" s="109" t="s">
        <v>631</v>
      </c>
      <c r="D46" s="109">
        <v>1</v>
      </c>
      <c r="E46" s="109">
        <v>2</v>
      </c>
      <c r="F46" s="107">
        <v>119630</v>
      </c>
      <c r="G46" s="107">
        <v>239260</v>
      </c>
      <c r="H46" s="111">
        <v>114578</v>
      </c>
      <c r="I46" s="107">
        <f t="shared" si="1"/>
        <v>114578</v>
      </c>
      <c r="J46" s="111">
        <v>0</v>
      </c>
      <c r="K46" s="111">
        <v>0</v>
      </c>
      <c r="L46" s="113">
        <v>0</v>
      </c>
      <c r="M46" s="136">
        <v>0</v>
      </c>
      <c r="N46" s="139"/>
      <c r="O46" s="110">
        <f t="shared" si="0"/>
        <v>-5052</v>
      </c>
    </row>
    <row r="47" spans="1:15" x14ac:dyDescent="0.25">
      <c r="A47" s="296">
        <v>35</v>
      </c>
      <c r="B47" s="108" t="s">
        <v>665</v>
      </c>
      <c r="C47" s="109" t="s">
        <v>631</v>
      </c>
      <c r="D47" s="109">
        <v>4</v>
      </c>
      <c r="E47" s="109">
        <v>10</v>
      </c>
      <c r="F47" s="107">
        <v>33399</v>
      </c>
      <c r="G47" s="107">
        <v>333990</v>
      </c>
      <c r="H47" s="111">
        <v>31991</v>
      </c>
      <c r="I47" s="107">
        <f t="shared" si="1"/>
        <v>127964</v>
      </c>
      <c r="J47" s="111">
        <v>4</v>
      </c>
      <c r="K47" s="111">
        <v>126896</v>
      </c>
      <c r="L47" s="113">
        <v>0</v>
      </c>
      <c r="M47" s="136">
        <v>0</v>
      </c>
      <c r="N47" s="139"/>
      <c r="O47" s="110">
        <f t="shared" si="0"/>
        <v>-1408</v>
      </c>
    </row>
    <row r="48" spans="1:15" x14ac:dyDescent="0.25">
      <c r="A48" s="296">
        <v>36</v>
      </c>
      <c r="B48" s="108" t="s">
        <v>666</v>
      </c>
      <c r="C48" s="109" t="s">
        <v>631</v>
      </c>
      <c r="D48" s="109">
        <v>1</v>
      </c>
      <c r="E48" s="109">
        <v>2</v>
      </c>
      <c r="F48" s="107">
        <v>34562</v>
      </c>
      <c r="G48" s="107">
        <v>69124</v>
      </c>
      <c r="H48" s="111">
        <v>79610</v>
      </c>
      <c r="I48" s="107">
        <f t="shared" si="1"/>
        <v>79610</v>
      </c>
      <c r="J48" s="111">
        <v>2</v>
      </c>
      <c r="K48" s="111">
        <v>66934</v>
      </c>
      <c r="L48" s="113">
        <v>1</v>
      </c>
      <c r="M48" s="136">
        <v>34562</v>
      </c>
      <c r="N48" s="139"/>
      <c r="O48" s="110">
        <f t="shared" si="0"/>
        <v>45048</v>
      </c>
    </row>
    <row r="49" spans="1:15" x14ac:dyDescent="0.25">
      <c r="A49" s="296">
        <v>37</v>
      </c>
      <c r="B49" s="108" t="s">
        <v>667</v>
      </c>
      <c r="C49" s="109" t="s">
        <v>668</v>
      </c>
      <c r="D49" s="109">
        <v>1</v>
      </c>
      <c r="E49" s="109">
        <v>6</v>
      </c>
      <c r="F49" s="107">
        <v>141908</v>
      </c>
      <c r="G49" s="107">
        <v>851448</v>
      </c>
      <c r="H49" s="111">
        <v>31113</v>
      </c>
      <c r="I49" s="107">
        <f t="shared" si="1"/>
        <v>31113</v>
      </c>
      <c r="J49" s="111">
        <v>0</v>
      </c>
      <c r="K49" s="111">
        <v>0</v>
      </c>
      <c r="L49" s="113">
        <v>0</v>
      </c>
      <c r="M49" s="136">
        <v>0</v>
      </c>
      <c r="N49" s="139"/>
      <c r="O49" s="110">
        <f t="shared" si="0"/>
        <v>-110795</v>
      </c>
    </row>
    <row r="50" spans="1:15" x14ac:dyDescent="0.25">
      <c r="A50" s="296">
        <v>38</v>
      </c>
      <c r="B50" s="108" t="s">
        <v>669</v>
      </c>
      <c r="C50" s="109" t="s">
        <v>668</v>
      </c>
      <c r="D50" s="109">
        <v>1</v>
      </c>
      <c r="E50" s="109">
        <v>6</v>
      </c>
      <c r="F50" s="107">
        <v>160739</v>
      </c>
      <c r="G50" s="107">
        <v>964434</v>
      </c>
      <c r="H50" s="111">
        <v>31113</v>
      </c>
      <c r="I50" s="107">
        <f t="shared" si="1"/>
        <v>31113</v>
      </c>
      <c r="J50" s="111">
        <v>0</v>
      </c>
      <c r="K50" s="111">
        <v>0</v>
      </c>
      <c r="L50" s="113">
        <v>0</v>
      </c>
      <c r="M50" s="136">
        <v>0</v>
      </c>
      <c r="N50" s="139"/>
      <c r="O50" s="110">
        <f t="shared" si="0"/>
        <v>-129626</v>
      </c>
    </row>
    <row r="51" spans="1:15" x14ac:dyDescent="0.25">
      <c r="A51" s="296">
        <v>39</v>
      </c>
      <c r="B51" s="108" t="s">
        <v>670</v>
      </c>
      <c r="C51" s="109" t="s">
        <v>668</v>
      </c>
      <c r="D51" s="109">
        <v>1</v>
      </c>
      <c r="E51" s="109">
        <v>3</v>
      </c>
      <c r="F51" s="107">
        <v>28853</v>
      </c>
      <c r="G51" s="107">
        <v>86559</v>
      </c>
      <c r="H51" s="111">
        <v>27632</v>
      </c>
      <c r="I51" s="107">
        <f t="shared" si="1"/>
        <v>27632</v>
      </c>
      <c r="J51" s="111">
        <v>0</v>
      </c>
      <c r="K51" s="111">
        <v>0</v>
      </c>
      <c r="L51" s="113">
        <v>0</v>
      </c>
      <c r="M51" s="136">
        <v>0</v>
      </c>
      <c r="N51" s="139"/>
      <c r="O51" s="110">
        <f t="shared" si="0"/>
        <v>-1221</v>
      </c>
    </row>
    <row r="52" spans="1:15" x14ac:dyDescent="0.25">
      <c r="A52" s="296">
        <v>40</v>
      </c>
      <c r="B52" s="108" t="s">
        <v>671</v>
      </c>
      <c r="C52" s="109" t="s">
        <v>668</v>
      </c>
      <c r="D52" s="109">
        <v>1</v>
      </c>
      <c r="E52" s="109">
        <v>2</v>
      </c>
      <c r="F52" s="107">
        <v>21764</v>
      </c>
      <c r="G52" s="107">
        <v>43528</v>
      </c>
      <c r="H52" s="112">
        <v>18614</v>
      </c>
      <c r="I52" s="107">
        <f t="shared" si="1"/>
        <v>18614</v>
      </c>
      <c r="J52" s="111">
        <v>1</v>
      </c>
      <c r="K52" s="111">
        <v>20670</v>
      </c>
      <c r="L52" s="113">
        <v>1</v>
      </c>
      <c r="M52" s="136">
        <v>20670</v>
      </c>
      <c r="N52" s="139"/>
      <c r="O52" s="110">
        <f t="shared" si="0"/>
        <v>-3150</v>
      </c>
    </row>
    <row r="53" spans="1:15" ht="26.4" x14ac:dyDescent="0.25">
      <c r="A53" s="296">
        <v>41</v>
      </c>
      <c r="B53" s="108" t="s">
        <v>672</v>
      </c>
      <c r="C53" s="109" t="s">
        <v>668</v>
      </c>
      <c r="D53" s="109">
        <v>1</v>
      </c>
      <c r="E53" s="109">
        <v>2</v>
      </c>
      <c r="F53" s="107">
        <v>93442</v>
      </c>
      <c r="G53" s="107">
        <v>186884</v>
      </c>
      <c r="H53" s="111">
        <v>80610</v>
      </c>
      <c r="I53" s="107">
        <f t="shared" si="1"/>
        <v>80610</v>
      </c>
      <c r="J53" s="111"/>
      <c r="K53" s="111"/>
      <c r="L53" s="113"/>
      <c r="M53" s="136"/>
      <c r="N53" s="139" t="s">
        <v>986</v>
      </c>
      <c r="O53" s="110">
        <f t="shared" si="0"/>
        <v>-12832</v>
      </c>
    </row>
    <row r="54" spans="1:15" x14ac:dyDescent="0.25">
      <c r="A54" s="296">
        <v>42</v>
      </c>
      <c r="B54" s="108" t="s">
        <v>673</v>
      </c>
      <c r="C54" s="109" t="s">
        <v>668</v>
      </c>
      <c r="D54" s="109">
        <v>1</v>
      </c>
      <c r="E54" s="109">
        <v>3</v>
      </c>
      <c r="F54" s="107">
        <v>17559</v>
      </c>
      <c r="G54" s="107">
        <v>52677</v>
      </c>
      <c r="H54" s="111">
        <v>16820</v>
      </c>
      <c r="I54" s="107">
        <f t="shared" si="1"/>
        <v>16820</v>
      </c>
      <c r="J54" s="111">
        <v>0</v>
      </c>
      <c r="K54" s="111">
        <v>0</v>
      </c>
      <c r="L54" s="113">
        <v>0</v>
      </c>
      <c r="M54" s="136">
        <v>0</v>
      </c>
      <c r="N54" s="139"/>
      <c r="O54" s="110">
        <f t="shared" si="0"/>
        <v>-739</v>
      </c>
    </row>
    <row r="55" spans="1:15" x14ac:dyDescent="0.25">
      <c r="A55" s="296">
        <v>43</v>
      </c>
      <c r="B55" s="108" t="s">
        <v>674</v>
      </c>
      <c r="C55" s="109" t="s">
        <v>668</v>
      </c>
      <c r="D55" s="109">
        <v>1</v>
      </c>
      <c r="E55" s="109">
        <v>3</v>
      </c>
      <c r="F55" s="107">
        <v>122140</v>
      </c>
      <c r="G55" s="107">
        <v>366420</v>
      </c>
      <c r="H55" s="107">
        <v>16820</v>
      </c>
      <c r="I55" s="107">
        <f t="shared" si="1"/>
        <v>16820</v>
      </c>
      <c r="J55" s="111">
        <v>0</v>
      </c>
      <c r="K55" s="111">
        <v>0</v>
      </c>
      <c r="L55" s="113">
        <v>0</v>
      </c>
      <c r="M55" s="136">
        <v>0</v>
      </c>
      <c r="N55" s="139"/>
      <c r="O55" s="110">
        <f t="shared" si="0"/>
        <v>-105320</v>
      </c>
    </row>
    <row r="56" spans="1:15" x14ac:dyDescent="0.25">
      <c r="A56" s="296">
        <v>44</v>
      </c>
      <c r="B56" s="108" t="s">
        <v>675</v>
      </c>
      <c r="C56" s="109" t="s">
        <v>668</v>
      </c>
      <c r="D56" s="109">
        <v>1</v>
      </c>
      <c r="E56" s="109">
        <v>2</v>
      </c>
      <c r="F56" s="107">
        <v>31274</v>
      </c>
      <c r="G56" s="107">
        <v>62548</v>
      </c>
      <c r="H56" s="107">
        <v>31801</v>
      </c>
      <c r="I56" s="107">
        <f t="shared" si="1"/>
        <v>31801</v>
      </c>
      <c r="J56" s="111"/>
      <c r="K56" s="111"/>
      <c r="L56" s="113"/>
      <c r="M56" s="136"/>
      <c r="N56" s="139" t="s">
        <v>986</v>
      </c>
      <c r="O56" s="110">
        <f t="shared" si="0"/>
        <v>527</v>
      </c>
    </row>
    <row r="57" spans="1:15" x14ac:dyDescent="0.25">
      <c r="A57" s="296">
        <v>45</v>
      </c>
      <c r="B57" s="108" t="s">
        <v>676</v>
      </c>
      <c r="C57" s="109" t="s">
        <v>631</v>
      </c>
      <c r="D57" s="109">
        <v>1</v>
      </c>
      <c r="E57" s="109">
        <v>2</v>
      </c>
      <c r="F57" s="107">
        <v>74457</v>
      </c>
      <c r="G57" s="107">
        <v>148914</v>
      </c>
      <c r="H57" s="111">
        <v>71311</v>
      </c>
      <c r="I57" s="107">
        <f t="shared" si="1"/>
        <v>71311</v>
      </c>
      <c r="J57" s="111">
        <v>0</v>
      </c>
      <c r="K57" s="111">
        <v>0</v>
      </c>
      <c r="L57" s="113">
        <v>0</v>
      </c>
      <c r="M57" s="136">
        <v>0</v>
      </c>
      <c r="N57" s="139"/>
      <c r="O57" s="110">
        <f t="shared" si="0"/>
        <v>-3146</v>
      </c>
    </row>
    <row r="58" spans="1:15" x14ac:dyDescent="0.25">
      <c r="A58" s="296">
        <v>47</v>
      </c>
      <c r="B58" s="108" t="s">
        <v>678</v>
      </c>
      <c r="C58" s="109" t="s">
        <v>668</v>
      </c>
      <c r="D58" s="109">
        <v>1</v>
      </c>
      <c r="E58" s="109">
        <v>2</v>
      </c>
      <c r="F58" s="107">
        <v>101716</v>
      </c>
      <c r="G58" s="107">
        <v>203432</v>
      </c>
      <c r="H58" s="111">
        <v>97423</v>
      </c>
      <c r="I58" s="107">
        <f t="shared" si="1"/>
        <v>97423</v>
      </c>
      <c r="J58" s="111">
        <v>0</v>
      </c>
      <c r="K58" s="111">
        <v>0</v>
      </c>
      <c r="L58" s="113">
        <v>0</v>
      </c>
      <c r="M58" s="136">
        <v>0</v>
      </c>
      <c r="N58" s="139"/>
      <c r="O58" s="110">
        <f t="shared" si="0"/>
        <v>-4293</v>
      </c>
    </row>
    <row r="59" spans="1:15" ht="26.4" x14ac:dyDescent="0.25">
      <c r="A59" s="296">
        <v>48</v>
      </c>
      <c r="B59" s="108" t="s">
        <v>679</v>
      </c>
      <c r="C59" s="109" t="s">
        <v>668</v>
      </c>
      <c r="D59" s="109">
        <v>1</v>
      </c>
      <c r="E59" s="109">
        <v>2</v>
      </c>
      <c r="F59" s="107">
        <v>92986</v>
      </c>
      <c r="G59" s="107">
        <v>185972</v>
      </c>
      <c r="H59" s="111">
        <v>89064</v>
      </c>
      <c r="I59" s="107">
        <f t="shared" si="1"/>
        <v>89064</v>
      </c>
      <c r="J59" s="111">
        <v>0</v>
      </c>
      <c r="K59" s="111">
        <v>0</v>
      </c>
      <c r="L59" s="113">
        <v>0</v>
      </c>
      <c r="M59" s="136">
        <v>0</v>
      </c>
      <c r="N59" s="139"/>
      <c r="O59" s="110">
        <f t="shared" si="0"/>
        <v>-3922</v>
      </c>
    </row>
    <row r="60" spans="1:15" ht="26.4" x14ac:dyDescent="0.25">
      <c r="A60" s="296">
        <v>49</v>
      </c>
      <c r="B60" s="108" t="s">
        <v>680</v>
      </c>
      <c r="C60" s="109" t="s">
        <v>631</v>
      </c>
      <c r="D60" s="109">
        <v>1</v>
      </c>
      <c r="E60" s="109">
        <v>8</v>
      </c>
      <c r="F60" s="107">
        <v>60954</v>
      </c>
      <c r="G60" s="107">
        <v>487632</v>
      </c>
      <c r="H60" s="112">
        <v>42702</v>
      </c>
      <c r="I60" s="107">
        <f t="shared" si="1"/>
        <v>42702</v>
      </c>
      <c r="J60" s="111">
        <v>0</v>
      </c>
      <c r="K60" s="111">
        <v>0</v>
      </c>
      <c r="L60" s="113">
        <v>0</v>
      </c>
      <c r="M60" s="136">
        <v>0</v>
      </c>
      <c r="N60" s="139"/>
      <c r="O60" s="110">
        <f t="shared" si="0"/>
        <v>-18252</v>
      </c>
    </row>
    <row r="61" spans="1:15" ht="26.4" x14ac:dyDescent="0.25">
      <c r="A61" s="296">
        <v>50</v>
      </c>
      <c r="B61" s="108" t="s">
        <v>681</v>
      </c>
      <c r="C61" s="109" t="s">
        <v>668</v>
      </c>
      <c r="D61" s="109">
        <v>1</v>
      </c>
      <c r="E61" s="109">
        <v>5</v>
      </c>
      <c r="F61" s="107">
        <v>21040</v>
      </c>
      <c r="G61" s="107">
        <v>105200</v>
      </c>
      <c r="H61" s="112">
        <v>58384</v>
      </c>
      <c r="I61" s="107">
        <f t="shared" si="1"/>
        <v>58384</v>
      </c>
      <c r="J61" s="111"/>
      <c r="K61" s="111"/>
      <c r="L61" s="113"/>
      <c r="M61" s="136"/>
      <c r="N61" s="139" t="s">
        <v>986</v>
      </c>
      <c r="O61" s="110">
        <f t="shared" si="0"/>
        <v>37344</v>
      </c>
    </row>
    <row r="62" spans="1:15" x14ac:dyDescent="0.25">
      <c r="A62" s="296">
        <v>51</v>
      </c>
      <c r="B62" s="108" t="s">
        <v>682</v>
      </c>
      <c r="C62" s="109" t="s">
        <v>668</v>
      </c>
      <c r="D62" s="109">
        <v>1</v>
      </c>
      <c r="E62" s="109">
        <v>4</v>
      </c>
      <c r="F62" s="107">
        <v>43850</v>
      </c>
      <c r="G62" s="107">
        <v>175400</v>
      </c>
      <c r="H62" s="111">
        <v>28217</v>
      </c>
      <c r="I62" s="107">
        <f t="shared" si="1"/>
        <v>28217</v>
      </c>
      <c r="J62" s="111">
        <v>0</v>
      </c>
      <c r="K62" s="111">
        <v>0</v>
      </c>
      <c r="L62" s="113">
        <v>0</v>
      </c>
      <c r="M62" s="136">
        <v>0</v>
      </c>
      <c r="N62" s="139"/>
      <c r="O62" s="110">
        <f t="shared" si="0"/>
        <v>-15633</v>
      </c>
    </row>
    <row r="63" spans="1:15" x14ac:dyDescent="0.25">
      <c r="A63" s="296">
        <v>52</v>
      </c>
      <c r="B63" s="108" t="s">
        <v>683</v>
      </c>
      <c r="C63" s="109" t="s">
        <v>668</v>
      </c>
      <c r="D63" s="109">
        <v>2</v>
      </c>
      <c r="E63" s="109">
        <v>4</v>
      </c>
      <c r="F63" s="107">
        <v>37860</v>
      </c>
      <c r="G63" s="107">
        <v>151440</v>
      </c>
      <c r="H63" s="112">
        <v>57198</v>
      </c>
      <c r="I63" s="107">
        <f t="shared" si="1"/>
        <v>114396</v>
      </c>
      <c r="J63" s="111">
        <v>4</v>
      </c>
      <c r="K63" s="111">
        <v>232882</v>
      </c>
      <c r="L63" s="113">
        <v>0</v>
      </c>
      <c r="M63" s="136">
        <v>0</v>
      </c>
      <c r="N63" s="139"/>
      <c r="O63" s="110">
        <f t="shared" si="0"/>
        <v>19338</v>
      </c>
    </row>
    <row r="64" spans="1:15" x14ac:dyDescent="0.25">
      <c r="A64" s="296">
        <v>53</v>
      </c>
      <c r="B64" s="108" t="s">
        <v>684</v>
      </c>
      <c r="C64" s="109" t="s">
        <v>668</v>
      </c>
      <c r="D64" s="109">
        <v>1</v>
      </c>
      <c r="E64" s="109">
        <v>4</v>
      </c>
      <c r="F64" s="107">
        <v>41036</v>
      </c>
      <c r="G64" s="107">
        <v>164144</v>
      </c>
      <c r="H64" s="111">
        <v>56846</v>
      </c>
      <c r="I64" s="107">
        <f t="shared" si="1"/>
        <v>56846</v>
      </c>
      <c r="J64" s="111">
        <v>2</v>
      </c>
      <c r="K64" s="111">
        <v>80528</v>
      </c>
      <c r="L64" s="113">
        <v>0</v>
      </c>
      <c r="M64" s="136">
        <v>0</v>
      </c>
      <c r="N64" s="139"/>
      <c r="O64" s="110">
        <f t="shared" si="0"/>
        <v>15810</v>
      </c>
    </row>
    <row r="65" spans="1:15" x14ac:dyDescent="0.25">
      <c r="A65" s="296">
        <v>54</v>
      </c>
      <c r="B65" s="108" t="s">
        <v>685</v>
      </c>
      <c r="C65" s="109" t="s">
        <v>668</v>
      </c>
      <c r="D65" s="109">
        <v>1</v>
      </c>
      <c r="E65" s="109">
        <v>2</v>
      </c>
      <c r="F65" s="107">
        <v>39562</v>
      </c>
      <c r="G65" s="107">
        <v>79124</v>
      </c>
      <c r="H65" s="107">
        <f>F65</f>
        <v>39562</v>
      </c>
      <c r="I65" s="107">
        <f t="shared" si="1"/>
        <v>39562</v>
      </c>
      <c r="J65" s="111">
        <v>0</v>
      </c>
      <c r="K65" s="111">
        <v>0</v>
      </c>
      <c r="L65" s="113">
        <v>0</v>
      </c>
      <c r="M65" s="136">
        <v>0</v>
      </c>
      <c r="N65" s="139"/>
      <c r="O65" s="110">
        <f t="shared" si="0"/>
        <v>0</v>
      </c>
    </row>
    <row r="66" spans="1:15" x14ac:dyDescent="0.25">
      <c r="A66" s="296">
        <v>55</v>
      </c>
      <c r="B66" s="108" t="s">
        <v>686</v>
      </c>
      <c r="C66" s="109" t="s">
        <v>478</v>
      </c>
      <c r="D66" s="109">
        <v>1</v>
      </c>
      <c r="E66" s="109">
        <v>1</v>
      </c>
      <c r="F66" s="107">
        <v>21085</v>
      </c>
      <c r="G66" s="107">
        <v>21085</v>
      </c>
      <c r="H66" s="111">
        <v>21085</v>
      </c>
      <c r="I66" s="107">
        <f t="shared" si="1"/>
        <v>21085</v>
      </c>
      <c r="J66" s="111"/>
      <c r="K66" s="111"/>
      <c r="L66" s="113"/>
      <c r="M66" s="136"/>
      <c r="N66" s="139" t="s">
        <v>986</v>
      </c>
      <c r="O66" s="110">
        <f t="shared" si="0"/>
        <v>0</v>
      </c>
    </row>
    <row r="67" spans="1:15" x14ac:dyDescent="0.25">
      <c r="A67" s="296">
        <v>56</v>
      </c>
      <c r="B67" s="108" t="s">
        <v>1147</v>
      </c>
      <c r="C67" s="109" t="s">
        <v>631</v>
      </c>
      <c r="D67" s="109">
        <v>1</v>
      </c>
      <c r="E67" s="109">
        <v>1</v>
      </c>
      <c r="F67" s="107">
        <v>72000</v>
      </c>
      <c r="G67" s="107">
        <v>72000</v>
      </c>
      <c r="H67" s="107">
        <f>F67</f>
        <v>72000</v>
      </c>
      <c r="I67" s="107">
        <f t="shared" si="1"/>
        <v>72000</v>
      </c>
      <c r="J67" s="111">
        <v>0</v>
      </c>
      <c r="K67" s="111">
        <v>0</v>
      </c>
      <c r="L67" s="113">
        <v>0</v>
      </c>
      <c r="M67" s="136">
        <v>0</v>
      </c>
      <c r="N67" s="139"/>
      <c r="O67" s="110">
        <f t="shared" si="0"/>
        <v>0</v>
      </c>
    </row>
    <row r="68" spans="1:15" x14ac:dyDescent="0.25">
      <c r="A68" s="296">
        <v>57</v>
      </c>
      <c r="B68" s="108" t="s">
        <v>687</v>
      </c>
      <c r="C68" s="109" t="s">
        <v>474</v>
      </c>
      <c r="D68" s="109">
        <v>2</v>
      </c>
      <c r="E68" s="109">
        <v>5</v>
      </c>
      <c r="F68" s="107">
        <v>418703</v>
      </c>
      <c r="G68" s="107">
        <v>2093515</v>
      </c>
      <c r="H68" s="107">
        <v>418703</v>
      </c>
      <c r="I68" s="107">
        <f t="shared" si="1"/>
        <v>837406</v>
      </c>
      <c r="J68" s="111">
        <v>2</v>
      </c>
      <c r="K68" s="111">
        <v>196000</v>
      </c>
      <c r="L68" s="113">
        <v>0</v>
      </c>
      <c r="M68" s="136">
        <v>0</v>
      </c>
      <c r="N68" s="139"/>
      <c r="O68" s="110">
        <f t="shared" si="0"/>
        <v>0</v>
      </c>
    </row>
    <row r="69" spans="1:15" x14ac:dyDescent="0.25">
      <c r="A69" s="296">
        <v>58</v>
      </c>
      <c r="B69" s="108" t="s">
        <v>688</v>
      </c>
      <c r="C69" s="109" t="s">
        <v>429</v>
      </c>
      <c r="D69" s="109">
        <v>2</v>
      </c>
      <c r="E69" s="109">
        <v>20</v>
      </c>
      <c r="F69" s="107">
        <v>15136</v>
      </c>
      <c r="G69" s="107">
        <v>302720</v>
      </c>
      <c r="H69" s="113">
        <v>15218</v>
      </c>
      <c r="I69" s="107">
        <f t="shared" si="1"/>
        <v>30436</v>
      </c>
      <c r="J69" s="111">
        <v>0</v>
      </c>
      <c r="K69" s="111">
        <v>0</v>
      </c>
      <c r="L69" s="113">
        <v>0</v>
      </c>
      <c r="M69" s="136">
        <v>0</v>
      </c>
      <c r="N69" s="139"/>
      <c r="O69" s="110">
        <f t="shared" si="0"/>
        <v>82</v>
      </c>
    </row>
    <row r="70" spans="1:15" x14ac:dyDescent="0.25">
      <c r="A70" s="296">
        <v>59</v>
      </c>
      <c r="B70" s="108" t="s">
        <v>689</v>
      </c>
      <c r="C70" s="109" t="s">
        <v>429</v>
      </c>
      <c r="D70" s="109">
        <v>6</v>
      </c>
      <c r="E70" s="109">
        <v>20</v>
      </c>
      <c r="F70" s="107">
        <v>2293</v>
      </c>
      <c r="G70" s="107">
        <v>45860</v>
      </c>
      <c r="H70" s="113">
        <v>3078</v>
      </c>
      <c r="I70" s="107">
        <f t="shared" si="1"/>
        <v>18468</v>
      </c>
      <c r="J70" s="111">
        <v>0</v>
      </c>
      <c r="K70" s="111">
        <v>0</v>
      </c>
      <c r="L70" s="113">
        <v>0</v>
      </c>
      <c r="M70" s="136">
        <v>0</v>
      </c>
      <c r="N70" s="139"/>
      <c r="O70" s="110">
        <f t="shared" si="0"/>
        <v>785</v>
      </c>
    </row>
    <row r="71" spans="1:15" ht="26.4" x14ac:dyDescent="0.25">
      <c r="A71" s="296">
        <v>60</v>
      </c>
      <c r="B71" s="108" t="s">
        <v>690</v>
      </c>
      <c r="C71" s="109" t="s">
        <v>474</v>
      </c>
      <c r="D71" s="109">
        <v>4</v>
      </c>
      <c r="E71" s="109">
        <v>8</v>
      </c>
      <c r="F71" s="107">
        <v>50590</v>
      </c>
      <c r="G71" s="107">
        <v>404720</v>
      </c>
      <c r="H71" s="113">
        <v>52869</v>
      </c>
      <c r="I71" s="107">
        <f t="shared" si="1"/>
        <v>211476</v>
      </c>
      <c r="J71" s="111">
        <v>5</v>
      </c>
      <c r="K71" s="111">
        <v>240275</v>
      </c>
      <c r="L71" s="113">
        <v>0</v>
      </c>
      <c r="M71" s="136">
        <v>0</v>
      </c>
      <c r="N71" s="139"/>
      <c r="O71" s="110">
        <f t="shared" si="0"/>
        <v>2279</v>
      </c>
    </row>
    <row r="72" spans="1:15" x14ac:dyDescent="0.25">
      <c r="A72" s="296">
        <v>61</v>
      </c>
      <c r="B72" s="108" t="s">
        <v>691</v>
      </c>
      <c r="C72" s="109" t="s">
        <v>692</v>
      </c>
      <c r="D72" s="109">
        <v>3</v>
      </c>
      <c r="E72" s="109">
        <v>6</v>
      </c>
      <c r="F72" s="107">
        <v>49925</v>
      </c>
      <c r="G72" s="107">
        <v>299550</v>
      </c>
      <c r="H72" s="113">
        <v>49925</v>
      </c>
      <c r="I72" s="107">
        <f t="shared" si="1"/>
        <v>149775</v>
      </c>
      <c r="J72" s="111">
        <v>4</v>
      </c>
      <c r="K72" s="111">
        <v>199680</v>
      </c>
      <c r="L72" s="113">
        <v>1</v>
      </c>
      <c r="M72" s="136">
        <v>31209</v>
      </c>
      <c r="N72" s="139"/>
      <c r="O72" s="110">
        <f t="shared" si="0"/>
        <v>0</v>
      </c>
    </row>
    <row r="73" spans="1:15" x14ac:dyDescent="0.25">
      <c r="A73" s="296">
        <v>62</v>
      </c>
      <c r="B73" s="108" t="s">
        <v>693</v>
      </c>
      <c r="C73" s="109" t="s">
        <v>631</v>
      </c>
      <c r="D73" s="109">
        <v>2</v>
      </c>
      <c r="E73" s="109">
        <v>2</v>
      </c>
      <c r="F73" s="107">
        <v>140251</v>
      </c>
      <c r="G73" s="107">
        <v>280502</v>
      </c>
      <c r="H73" s="107">
        <f>F73</f>
        <v>140251</v>
      </c>
      <c r="I73" s="107">
        <f t="shared" si="1"/>
        <v>280502</v>
      </c>
      <c r="J73" s="111">
        <v>2</v>
      </c>
      <c r="K73" s="111">
        <v>280497</v>
      </c>
      <c r="L73" s="113">
        <v>0</v>
      </c>
      <c r="M73" s="136">
        <v>0</v>
      </c>
      <c r="N73" s="139"/>
      <c r="O73" s="110">
        <f t="shared" si="0"/>
        <v>0</v>
      </c>
    </row>
    <row r="74" spans="1:15" x14ac:dyDescent="0.25">
      <c r="A74" s="296">
        <v>64</v>
      </c>
      <c r="B74" s="108" t="s">
        <v>695</v>
      </c>
      <c r="C74" s="109" t="s">
        <v>631</v>
      </c>
      <c r="D74" s="109">
        <v>2</v>
      </c>
      <c r="E74" s="109">
        <v>2</v>
      </c>
      <c r="F74" s="107">
        <v>66645</v>
      </c>
      <c r="G74" s="107">
        <v>133290</v>
      </c>
      <c r="H74" s="107">
        <v>66645</v>
      </c>
      <c r="I74" s="107">
        <f t="shared" si="1"/>
        <v>133290</v>
      </c>
      <c r="J74" s="111">
        <v>1</v>
      </c>
      <c r="K74" s="111">
        <v>81390</v>
      </c>
      <c r="L74" s="113">
        <v>0</v>
      </c>
      <c r="M74" s="136">
        <v>0</v>
      </c>
      <c r="N74" s="139"/>
      <c r="O74" s="110">
        <f t="shared" si="0"/>
        <v>0</v>
      </c>
    </row>
    <row r="75" spans="1:15" x14ac:dyDescent="0.25">
      <c r="A75" s="296"/>
      <c r="B75" s="116" t="s">
        <v>696</v>
      </c>
      <c r="C75" s="109"/>
      <c r="D75" s="109"/>
      <c r="E75" s="109"/>
      <c r="F75" s="107"/>
      <c r="G75" s="117">
        <v>19771029</v>
      </c>
      <c r="H75" s="117"/>
      <c r="I75" s="107"/>
      <c r="J75" s="130"/>
      <c r="K75" s="130"/>
      <c r="L75" s="113"/>
      <c r="M75" s="136"/>
      <c r="N75" s="139"/>
      <c r="O75" s="110">
        <f t="shared" si="0"/>
        <v>0</v>
      </c>
    </row>
    <row r="76" spans="1:15" ht="26.4" x14ac:dyDescent="0.25">
      <c r="A76" s="296"/>
      <c r="B76" s="116" t="s">
        <v>697</v>
      </c>
      <c r="C76" s="105"/>
      <c r="D76" s="105"/>
      <c r="E76" s="105"/>
      <c r="F76" s="106"/>
      <c r="G76" s="106"/>
      <c r="H76" s="107"/>
      <c r="I76" s="107"/>
      <c r="J76" s="111"/>
      <c r="K76" s="111"/>
      <c r="L76" s="113"/>
      <c r="M76" s="136"/>
      <c r="N76" s="139"/>
      <c r="O76" s="110">
        <f t="shared" si="0"/>
        <v>0</v>
      </c>
    </row>
    <row r="77" spans="1:15" x14ac:dyDescent="0.25">
      <c r="A77" s="296">
        <v>65</v>
      </c>
      <c r="B77" s="108" t="s">
        <v>698</v>
      </c>
      <c r="C77" s="109" t="s">
        <v>692</v>
      </c>
      <c r="D77" s="109">
        <v>50</v>
      </c>
      <c r="E77" s="109">
        <v>100</v>
      </c>
      <c r="F77" s="107">
        <v>16868</v>
      </c>
      <c r="G77" s="107">
        <v>1686800</v>
      </c>
      <c r="H77" s="113">
        <v>18555</v>
      </c>
      <c r="I77" s="107">
        <f t="shared" ref="I77:I140" si="2">H77*D77</f>
        <v>927750</v>
      </c>
      <c r="J77" s="111">
        <v>52</v>
      </c>
      <c r="K77" s="111">
        <v>866736</v>
      </c>
      <c r="L77" s="113">
        <v>8</v>
      </c>
      <c r="M77" s="136">
        <v>133344</v>
      </c>
      <c r="N77" s="139"/>
      <c r="O77" s="110">
        <f t="shared" si="0"/>
        <v>1687</v>
      </c>
    </row>
    <row r="78" spans="1:15" ht="26.4" x14ac:dyDescent="0.25">
      <c r="A78" s="296">
        <v>66</v>
      </c>
      <c r="B78" s="108" t="s">
        <v>699</v>
      </c>
      <c r="C78" s="109" t="s">
        <v>692</v>
      </c>
      <c r="D78" s="109">
        <v>1</v>
      </c>
      <c r="E78" s="109">
        <v>1</v>
      </c>
      <c r="F78" s="107">
        <v>16624</v>
      </c>
      <c r="G78" s="107">
        <v>16624</v>
      </c>
      <c r="H78" s="113">
        <v>22291</v>
      </c>
      <c r="I78" s="107">
        <f t="shared" si="2"/>
        <v>22291</v>
      </c>
      <c r="J78" s="111">
        <v>4</v>
      </c>
      <c r="K78" s="111">
        <v>40967</v>
      </c>
      <c r="L78" s="113">
        <v>0</v>
      </c>
      <c r="M78" s="136">
        <v>0</v>
      </c>
      <c r="N78" s="139"/>
      <c r="O78" s="110">
        <f t="shared" ref="O78:O141" si="3">H78-F78</f>
        <v>5667</v>
      </c>
    </row>
    <row r="79" spans="1:15" ht="26.4" x14ac:dyDescent="0.25">
      <c r="A79" s="296">
        <v>67</v>
      </c>
      <c r="B79" s="108" t="s">
        <v>700</v>
      </c>
      <c r="C79" s="109" t="s">
        <v>692</v>
      </c>
      <c r="D79" s="109">
        <v>2</v>
      </c>
      <c r="E79" s="109">
        <v>3</v>
      </c>
      <c r="F79" s="107">
        <v>14774</v>
      </c>
      <c r="G79" s="107">
        <v>44322</v>
      </c>
      <c r="H79" s="113">
        <v>14774</v>
      </c>
      <c r="I79" s="107">
        <f t="shared" si="2"/>
        <v>29548</v>
      </c>
      <c r="J79" s="111"/>
      <c r="K79" s="111"/>
      <c r="L79" s="113"/>
      <c r="M79" s="136"/>
      <c r="N79" s="139" t="s">
        <v>986</v>
      </c>
      <c r="O79" s="110">
        <f t="shared" si="3"/>
        <v>0</v>
      </c>
    </row>
    <row r="80" spans="1:15" x14ac:dyDescent="0.25">
      <c r="A80" s="296"/>
      <c r="B80" s="116" t="s">
        <v>696</v>
      </c>
      <c r="C80" s="109"/>
      <c r="D80" s="109"/>
      <c r="E80" s="109"/>
      <c r="F80" s="107"/>
      <c r="G80" s="117">
        <f>SUM(G77:G79)</f>
        <v>1747746</v>
      </c>
      <c r="H80" s="117"/>
      <c r="I80" s="107"/>
      <c r="J80" s="130"/>
      <c r="K80" s="130"/>
      <c r="L80" s="113"/>
      <c r="M80" s="136"/>
      <c r="N80" s="139"/>
      <c r="O80" s="110">
        <f t="shared" si="3"/>
        <v>0</v>
      </c>
    </row>
    <row r="81" spans="1:15" x14ac:dyDescent="0.25">
      <c r="A81" s="296"/>
      <c r="B81" s="116" t="s">
        <v>701</v>
      </c>
      <c r="C81" s="109"/>
      <c r="D81" s="109"/>
      <c r="E81" s="109"/>
      <c r="F81" s="107"/>
      <c r="G81" s="107"/>
      <c r="H81" s="107"/>
      <c r="I81" s="107"/>
      <c r="J81" s="111"/>
      <c r="K81" s="111"/>
      <c r="L81" s="113"/>
      <c r="M81" s="136"/>
      <c r="N81" s="139"/>
      <c r="O81" s="110">
        <f t="shared" si="3"/>
        <v>0</v>
      </c>
    </row>
    <row r="82" spans="1:15" x14ac:dyDescent="0.25">
      <c r="A82" s="296">
        <v>68</v>
      </c>
      <c r="B82" s="108" t="s">
        <v>702</v>
      </c>
      <c r="C82" s="109" t="s">
        <v>474</v>
      </c>
      <c r="D82" s="109">
        <v>10</v>
      </c>
      <c r="E82" s="109">
        <v>20</v>
      </c>
      <c r="F82" s="107">
        <v>40320</v>
      </c>
      <c r="G82" s="107">
        <v>806400</v>
      </c>
      <c r="H82" s="118">
        <v>39100</v>
      </c>
      <c r="I82" s="107">
        <f t="shared" si="2"/>
        <v>391000</v>
      </c>
      <c r="J82" s="111">
        <v>0</v>
      </c>
      <c r="K82" s="111">
        <v>0</v>
      </c>
      <c r="L82" s="113">
        <v>0</v>
      </c>
      <c r="M82" s="136">
        <v>0</v>
      </c>
      <c r="N82" s="139"/>
      <c r="O82" s="110">
        <f t="shared" si="3"/>
        <v>-1220</v>
      </c>
    </row>
    <row r="83" spans="1:15" x14ac:dyDescent="0.25">
      <c r="A83" s="296">
        <v>69</v>
      </c>
      <c r="B83" s="108" t="s">
        <v>703</v>
      </c>
      <c r="C83" s="109" t="s">
        <v>474</v>
      </c>
      <c r="D83" s="109">
        <v>10</v>
      </c>
      <c r="E83" s="109">
        <v>20</v>
      </c>
      <c r="F83" s="107">
        <v>72576</v>
      </c>
      <c r="G83" s="107">
        <v>1451520</v>
      </c>
      <c r="H83" s="118">
        <v>68300</v>
      </c>
      <c r="I83" s="107">
        <f t="shared" si="2"/>
        <v>683000</v>
      </c>
      <c r="J83" s="111">
        <v>0</v>
      </c>
      <c r="K83" s="111">
        <v>0</v>
      </c>
      <c r="L83" s="113">
        <v>0</v>
      </c>
      <c r="M83" s="136">
        <v>0</v>
      </c>
      <c r="N83" s="139"/>
      <c r="O83" s="110">
        <f t="shared" si="3"/>
        <v>-4276</v>
      </c>
    </row>
    <row r="84" spans="1:15" x14ac:dyDescent="0.25">
      <c r="A84" s="296">
        <v>70</v>
      </c>
      <c r="B84" s="108" t="s">
        <v>704</v>
      </c>
      <c r="C84" s="109" t="s">
        <v>587</v>
      </c>
      <c r="D84" s="109">
        <v>2</v>
      </c>
      <c r="E84" s="109">
        <v>4</v>
      </c>
      <c r="F84" s="107">
        <v>62280</v>
      </c>
      <c r="G84" s="107">
        <v>249120</v>
      </c>
      <c r="H84" s="118">
        <v>62150</v>
      </c>
      <c r="I84" s="107">
        <f t="shared" si="2"/>
        <v>124300</v>
      </c>
      <c r="J84" s="111">
        <v>3</v>
      </c>
      <c r="K84" s="111">
        <v>186450</v>
      </c>
      <c r="L84" s="113">
        <v>1</v>
      </c>
      <c r="M84" s="136">
        <v>62150</v>
      </c>
      <c r="N84" s="139"/>
      <c r="O84" s="110">
        <f t="shared" si="3"/>
        <v>-130</v>
      </c>
    </row>
    <row r="85" spans="1:15" x14ac:dyDescent="0.25">
      <c r="A85" s="296">
        <v>71</v>
      </c>
      <c r="B85" s="108" t="s">
        <v>705</v>
      </c>
      <c r="C85" s="109" t="s">
        <v>668</v>
      </c>
      <c r="D85" s="109">
        <v>1</v>
      </c>
      <c r="E85" s="109">
        <v>1</v>
      </c>
      <c r="F85" s="107">
        <v>97920</v>
      </c>
      <c r="G85" s="107">
        <v>97920</v>
      </c>
      <c r="H85" s="107">
        <f>F85</f>
        <v>97920</v>
      </c>
      <c r="I85" s="107">
        <f t="shared" si="2"/>
        <v>97920</v>
      </c>
      <c r="J85" s="111">
        <v>0</v>
      </c>
      <c r="K85" s="111">
        <v>0</v>
      </c>
      <c r="L85" s="113">
        <v>0</v>
      </c>
      <c r="M85" s="136">
        <v>0</v>
      </c>
      <c r="N85" s="139"/>
      <c r="O85" s="110">
        <f t="shared" si="3"/>
        <v>0</v>
      </c>
    </row>
    <row r="86" spans="1:15" x14ac:dyDescent="0.25">
      <c r="A86" s="296">
        <v>72</v>
      </c>
      <c r="B86" s="108" t="s">
        <v>706</v>
      </c>
      <c r="C86" s="109" t="s">
        <v>668</v>
      </c>
      <c r="D86" s="109">
        <v>1</v>
      </c>
      <c r="E86" s="109">
        <v>3</v>
      </c>
      <c r="F86" s="107">
        <v>57600</v>
      </c>
      <c r="G86" s="107">
        <v>172800</v>
      </c>
      <c r="H86" s="118">
        <v>57450</v>
      </c>
      <c r="I86" s="107">
        <f t="shared" si="2"/>
        <v>57450</v>
      </c>
      <c r="J86" s="111">
        <v>1</v>
      </c>
      <c r="K86" s="111">
        <v>57450</v>
      </c>
      <c r="L86" s="113">
        <v>0</v>
      </c>
      <c r="M86" s="136">
        <v>0</v>
      </c>
      <c r="N86" s="139"/>
      <c r="O86" s="110">
        <f t="shared" si="3"/>
        <v>-150</v>
      </c>
    </row>
    <row r="87" spans="1:15" x14ac:dyDescent="0.25">
      <c r="A87" s="296"/>
      <c r="B87" s="116" t="s">
        <v>696</v>
      </c>
      <c r="C87" s="109"/>
      <c r="D87" s="109"/>
      <c r="E87" s="109"/>
      <c r="F87" s="107"/>
      <c r="G87" s="117">
        <f>SUM(G82:G86)</f>
        <v>2777760</v>
      </c>
      <c r="H87" s="117"/>
      <c r="I87" s="107"/>
      <c r="J87" s="130"/>
      <c r="K87" s="130"/>
      <c r="L87" s="113"/>
      <c r="M87" s="136"/>
      <c r="N87" s="139"/>
      <c r="O87" s="110">
        <f t="shared" si="3"/>
        <v>0</v>
      </c>
    </row>
    <row r="88" spans="1:15" x14ac:dyDescent="0.25">
      <c r="A88" s="296"/>
      <c r="B88" s="116" t="s">
        <v>707</v>
      </c>
      <c r="C88" s="109"/>
      <c r="D88" s="109"/>
      <c r="E88" s="109"/>
      <c r="F88" s="107"/>
      <c r="G88" s="107"/>
      <c r="H88" s="107"/>
      <c r="I88" s="107"/>
      <c r="J88" s="111"/>
      <c r="K88" s="111"/>
      <c r="L88" s="113"/>
      <c r="M88" s="136"/>
      <c r="N88" s="139"/>
      <c r="O88" s="110">
        <f t="shared" si="3"/>
        <v>0</v>
      </c>
    </row>
    <row r="89" spans="1:15" x14ac:dyDescent="0.25">
      <c r="A89" s="296">
        <v>74</v>
      </c>
      <c r="B89" s="108" t="s">
        <v>708</v>
      </c>
      <c r="C89" s="109" t="s">
        <v>668</v>
      </c>
      <c r="D89" s="109">
        <v>2</v>
      </c>
      <c r="E89" s="109">
        <v>3</v>
      </c>
      <c r="F89" s="107">
        <v>81297</v>
      </c>
      <c r="G89" s="107">
        <v>243891</v>
      </c>
      <c r="H89" s="113">
        <v>44920</v>
      </c>
      <c r="I89" s="107">
        <f t="shared" si="2"/>
        <v>89840</v>
      </c>
      <c r="J89" s="111">
        <v>0</v>
      </c>
      <c r="K89" s="111">
        <v>0</v>
      </c>
      <c r="L89" s="113">
        <v>0</v>
      </c>
      <c r="M89" s="136">
        <v>0</v>
      </c>
      <c r="N89" s="139"/>
      <c r="O89" s="110">
        <f t="shared" si="3"/>
        <v>-36377</v>
      </c>
    </row>
    <row r="90" spans="1:15" x14ac:dyDescent="0.25">
      <c r="A90" s="296">
        <v>75</v>
      </c>
      <c r="B90" s="108" t="s">
        <v>709</v>
      </c>
      <c r="C90" s="109" t="s">
        <v>668</v>
      </c>
      <c r="D90" s="109">
        <v>1</v>
      </c>
      <c r="E90" s="109">
        <v>1</v>
      </c>
      <c r="F90" s="107">
        <v>26687</v>
      </c>
      <c r="G90" s="107">
        <v>26687</v>
      </c>
      <c r="H90" s="113">
        <v>66386</v>
      </c>
      <c r="I90" s="107">
        <f t="shared" si="2"/>
        <v>66386</v>
      </c>
      <c r="J90" s="111">
        <v>1</v>
      </c>
      <c r="K90" s="111">
        <v>25347</v>
      </c>
      <c r="L90" s="113">
        <v>0</v>
      </c>
      <c r="M90" s="136">
        <v>0</v>
      </c>
      <c r="N90" s="139"/>
      <c r="O90" s="110">
        <f t="shared" si="3"/>
        <v>39699</v>
      </c>
    </row>
    <row r="91" spans="1:15" x14ac:dyDescent="0.25">
      <c r="A91" s="296">
        <v>76</v>
      </c>
      <c r="B91" s="108" t="s">
        <v>710</v>
      </c>
      <c r="C91" s="109" t="s">
        <v>668</v>
      </c>
      <c r="D91" s="109">
        <v>1</v>
      </c>
      <c r="E91" s="109">
        <v>3</v>
      </c>
      <c r="F91" s="107">
        <v>26687</v>
      </c>
      <c r="G91" s="107">
        <v>80061</v>
      </c>
      <c r="H91" s="119">
        <v>182919</v>
      </c>
      <c r="I91" s="107">
        <f t="shared" si="2"/>
        <v>182919</v>
      </c>
      <c r="J91" s="111"/>
      <c r="K91" s="111"/>
      <c r="L91" s="113"/>
      <c r="M91" s="136"/>
      <c r="N91" s="139" t="s">
        <v>986</v>
      </c>
      <c r="O91" s="110">
        <f t="shared" si="3"/>
        <v>156232</v>
      </c>
    </row>
    <row r="92" spans="1:15" x14ac:dyDescent="0.25">
      <c r="A92" s="296">
        <v>77</v>
      </c>
      <c r="B92" s="108" t="s">
        <v>711</v>
      </c>
      <c r="C92" s="109" t="s">
        <v>668</v>
      </c>
      <c r="D92" s="109">
        <v>1</v>
      </c>
      <c r="E92" s="109">
        <v>1</v>
      </c>
      <c r="F92" s="107">
        <v>190982</v>
      </c>
      <c r="G92" s="107">
        <v>190982</v>
      </c>
      <c r="H92" s="119">
        <v>25561</v>
      </c>
      <c r="I92" s="107">
        <f t="shared" si="2"/>
        <v>25561</v>
      </c>
      <c r="J92" s="111">
        <v>0</v>
      </c>
      <c r="K92" s="111">
        <v>0</v>
      </c>
      <c r="L92" s="113">
        <v>0</v>
      </c>
      <c r="M92" s="136">
        <v>0</v>
      </c>
      <c r="N92" s="139"/>
      <c r="O92" s="110">
        <f t="shared" si="3"/>
        <v>-165421</v>
      </c>
    </row>
    <row r="93" spans="1:15" x14ac:dyDescent="0.25">
      <c r="A93" s="296">
        <v>78</v>
      </c>
      <c r="B93" s="108" t="s">
        <v>712</v>
      </c>
      <c r="C93" s="109" t="s">
        <v>668</v>
      </c>
      <c r="D93" s="109">
        <v>3</v>
      </c>
      <c r="E93" s="109">
        <v>6</v>
      </c>
      <c r="F93" s="107">
        <v>135570</v>
      </c>
      <c r="G93" s="107">
        <v>813420</v>
      </c>
      <c r="H93" s="113">
        <v>110369</v>
      </c>
      <c r="I93" s="107">
        <f t="shared" si="2"/>
        <v>331107</v>
      </c>
      <c r="J93" s="111">
        <v>0</v>
      </c>
      <c r="K93" s="111">
        <v>0</v>
      </c>
      <c r="L93" s="113">
        <v>0</v>
      </c>
      <c r="M93" s="136">
        <v>0</v>
      </c>
      <c r="N93" s="139"/>
      <c r="O93" s="110">
        <f t="shared" si="3"/>
        <v>-25201</v>
      </c>
    </row>
    <row r="94" spans="1:15" x14ac:dyDescent="0.25">
      <c r="A94" s="296">
        <v>79</v>
      </c>
      <c r="B94" s="108" t="s">
        <v>713</v>
      </c>
      <c r="C94" s="109" t="s">
        <v>668</v>
      </c>
      <c r="D94" s="109">
        <v>1</v>
      </c>
      <c r="E94" s="109">
        <v>2</v>
      </c>
      <c r="F94" s="107">
        <v>26687</v>
      </c>
      <c r="G94" s="107">
        <v>53374</v>
      </c>
      <c r="H94" s="113">
        <v>25083</v>
      </c>
      <c r="I94" s="107">
        <f t="shared" si="2"/>
        <v>25083</v>
      </c>
      <c r="J94" s="111">
        <v>2</v>
      </c>
      <c r="K94" s="111">
        <v>51560</v>
      </c>
      <c r="L94" s="113">
        <v>0</v>
      </c>
      <c r="M94" s="136">
        <v>0</v>
      </c>
      <c r="N94" s="139" t="s">
        <v>986</v>
      </c>
      <c r="O94" s="110">
        <f t="shared" si="3"/>
        <v>-1604</v>
      </c>
    </row>
    <row r="95" spans="1:15" x14ac:dyDescent="0.25">
      <c r="A95" s="296">
        <v>80</v>
      </c>
      <c r="B95" s="108" t="s">
        <v>714</v>
      </c>
      <c r="C95" s="109" t="s">
        <v>668</v>
      </c>
      <c r="D95" s="109">
        <v>3</v>
      </c>
      <c r="E95" s="109">
        <v>5</v>
      </c>
      <c r="F95" s="107">
        <v>118719</v>
      </c>
      <c r="G95" s="107">
        <v>593595</v>
      </c>
      <c r="H95" s="113">
        <v>96655</v>
      </c>
      <c r="I95" s="107">
        <f t="shared" si="2"/>
        <v>289965</v>
      </c>
      <c r="J95" s="111"/>
      <c r="K95" s="111"/>
      <c r="L95" s="113"/>
      <c r="M95" s="136"/>
      <c r="N95" s="139" t="s">
        <v>986</v>
      </c>
      <c r="O95" s="110">
        <f t="shared" si="3"/>
        <v>-22064</v>
      </c>
    </row>
    <row r="96" spans="1:15" x14ac:dyDescent="0.25">
      <c r="A96" s="296">
        <v>81</v>
      </c>
      <c r="B96" s="108" t="s">
        <v>715</v>
      </c>
      <c r="C96" s="109" t="s">
        <v>668</v>
      </c>
      <c r="D96" s="109">
        <v>1</v>
      </c>
      <c r="E96" s="109">
        <v>2</v>
      </c>
      <c r="F96" s="107">
        <v>26687</v>
      </c>
      <c r="G96" s="107">
        <v>53374</v>
      </c>
      <c r="H96" s="113">
        <v>25083</v>
      </c>
      <c r="I96" s="107">
        <f t="shared" si="2"/>
        <v>25083</v>
      </c>
      <c r="J96" s="111">
        <v>2</v>
      </c>
      <c r="K96" s="111">
        <v>51560</v>
      </c>
      <c r="L96" s="113">
        <v>0</v>
      </c>
      <c r="M96" s="136">
        <v>0</v>
      </c>
      <c r="N96" s="139"/>
      <c r="O96" s="110">
        <f t="shared" si="3"/>
        <v>-1604</v>
      </c>
    </row>
    <row r="97" spans="1:15" x14ac:dyDescent="0.25">
      <c r="A97" s="296">
        <v>82</v>
      </c>
      <c r="B97" s="108" t="s">
        <v>716</v>
      </c>
      <c r="C97" s="109" t="s">
        <v>668</v>
      </c>
      <c r="D97" s="109">
        <v>10</v>
      </c>
      <c r="E97" s="109">
        <v>22</v>
      </c>
      <c r="F97" s="107">
        <v>93442</v>
      </c>
      <c r="G97" s="107">
        <v>2055724</v>
      </c>
      <c r="H97" s="113">
        <v>80968</v>
      </c>
      <c r="I97" s="107">
        <f t="shared" si="2"/>
        <v>809680</v>
      </c>
      <c r="J97" s="111">
        <v>0</v>
      </c>
      <c r="K97" s="111">
        <v>0</v>
      </c>
      <c r="L97" s="113">
        <v>0</v>
      </c>
      <c r="M97" s="136">
        <v>0</v>
      </c>
      <c r="N97" s="139" t="s">
        <v>986</v>
      </c>
      <c r="O97" s="110">
        <f t="shared" si="3"/>
        <v>-12474</v>
      </c>
    </row>
    <row r="98" spans="1:15" x14ac:dyDescent="0.25">
      <c r="A98" s="296">
        <v>83</v>
      </c>
      <c r="B98" s="108" t="s">
        <v>717</v>
      </c>
      <c r="C98" s="109" t="s">
        <v>668</v>
      </c>
      <c r="D98" s="109">
        <v>2</v>
      </c>
      <c r="E98" s="109">
        <v>5</v>
      </c>
      <c r="F98" s="107">
        <v>26687</v>
      </c>
      <c r="G98" s="107">
        <v>133435</v>
      </c>
      <c r="H98" s="113">
        <v>25083</v>
      </c>
      <c r="I98" s="107">
        <f t="shared" si="2"/>
        <v>50166</v>
      </c>
      <c r="J98" s="111">
        <v>0</v>
      </c>
      <c r="K98" s="111">
        <v>0</v>
      </c>
      <c r="L98" s="113">
        <v>0</v>
      </c>
      <c r="M98" s="136">
        <v>0</v>
      </c>
      <c r="N98" s="139"/>
      <c r="O98" s="110">
        <f t="shared" si="3"/>
        <v>-1604</v>
      </c>
    </row>
    <row r="99" spans="1:15" x14ac:dyDescent="0.25">
      <c r="A99" s="296">
        <v>84</v>
      </c>
      <c r="B99" s="108" t="s">
        <v>718</v>
      </c>
      <c r="C99" s="109" t="s">
        <v>668</v>
      </c>
      <c r="D99" s="109">
        <v>1</v>
      </c>
      <c r="E99" s="109">
        <v>3</v>
      </c>
      <c r="F99" s="107">
        <v>93442</v>
      </c>
      <c r="G99" s="107">
        <v>280326</v>
      </c>
      <c r="H99" s="113">
        <v>89495</v>
      </c>
      <c r="I99" s="107">
        <f t="shared" si="2"/>
        <v>89495</v>
      </c>
      <c r="J99" s="111">
        <v>0</v>
      </c>
      <c r="K99" s="111">
        <v>0</v>
      </c>
      <c r="L99" s="113">
        <v>0</v>
      </c>
      <c r="M99" s="136">
        <v>0</v>
      </c>
      <c r="N99" s="139"/>
      <c r="O99" s="110">
        <f t="shared" si="3"/>
        <v>-3947</v>
      </c>
    </row>
    <row r="100" spans="1:15" x14ac:dyDescent="0.25">
      <c r="A100" s="296">
        <v>85</v>
      </c>
      <c r="B100" s="108" t="s">
        <v>719</v>
      </c>
      <c r="C100" s="109" t="s">
        <v>668</v>
      </c>
      <c r="D100" s="109">
        <v>1</v>
      </c>
      <c r="E100" s="109">
        <v>1</v>
      </c>
      <c r="F100" s="107">
        <v>27630</v>
      </c>
      <c r="G100" s="107">
        <v>27630</v>
      </c>
      <c r="H100" s="113">
        <v>25083</v>
      </c>
      <c r="I100" s="107">
        <f t="shared" si="2"/>
        <v>25083</v>
      </c>
      <c r="J100" s="111">
        <v>0</v>
      </c>
      <c r="K100" s="111">
        <v>0</v>
      </c>
      <c r="L100" s="113">
        <v>0</v>
      </c>
      <c r="M100" s="136">
        <v>0</v>
      </c>
      <c r="N100" s="139"/>
      <c r="O100" s="110">
        <f t="shared" si="3"/>
        <v>-2547</v>
      </c>
    </row>
    <row r="101" spans="1:15" ht="26.4" x14ac:dyDescent="0.25">
      <c r="A101" s="296">
        <v>86</v>
      </c>
      <c r="B101" s="108" t="s">
        <v>720</v>
      </c>
      <c r="C101" s="109" t="s">
        <v>668</v>
      </c>
      <c r="D101" s="109">
        <v>8</v>
      </c>
      <c r="E101" s="109">
        <v>12</v>
      </c>
      <c r="F101" s="107">
        <v>178685</v>
      </c>
      <c r="G101" s="107">
        <v>2144220</v>
      </c>
      <c r="H101" s="113">
        <v>159152</v>
      </c>
      <c r="I101" s="107">
        <f t="shared" si="2"/>
        <v>1273216</v>
      </c>
      <c r="J101" s="111">
        <v>0</v>
      </c>
      <c r="K101" s="111">
        <v>0</v>
      </c>
      <c r="L101" s="113">
        <v>0</v>
      </c>
      <c r="M101" s="136">
        <v>0</v>
      </c>
      <c r="N101" s="139"/>
      <c r="O101" s="110">
        <f t="shared" si="3"/>
        <v>-19533</v>
      </c>
    </row>
    <row r="102" spans="1:15" x14ac:dyDescent="0.25">
      <c r="A102" s="296">
        <v>87</v>
      </c>
      <c r="B102" s="108" t="s">
        <v>721</v>
      </c>
      <c r="C102" s="109" t="s">
        <v>668</v>
      </c>
      <c r="D102" s="109">
        <v>2</v>
      </c>
      <c r="E102" s="109">
        <v>4</v>
      </c>
      <c r="F102" s="107">
        <v>26188</v>
      </c>
      <c r="G102" s="107">
        <v>104752</v>
      </c>
      <c r="H102" s="119">
        <v>25561</v>
      </c>
      <c r="I102" s="107">
        <f t="shared" si="2"/>
        <v>51122</v>
      </c>
      <c r="J102" s="111">
        <v>0</v>
      </c>
      <c r="K102" s="111">
        <v>0</v>
      </c>
      <c r="L102" s="113">
        <v>0</v>
      </c>
      <c r="M102" s="136">
        <v>0</v>
      </c>
      <c r="N102" s="139"/>
      <c r="O102" s="110">
        <f t="shared" si="3"/>
        <v>-627</v>
      </c>
    </row>
    <row r="103" spans="1:15" ht="26.4" x14ac:dyDescent="0.25">
      <c r="A103" s="296">
        <v>88</v>
      </c>
      <c r="B103" s="108" t="s">
        <v>722</v>
      </c>
      <c r="C103" s="109" t="s">
        <v>668</v>
      </c>
      <c r="D103" s="109">
        <v>1</v>
      </c>
      <c r="E103" s="109">
        <v>3</v>
      </c>
      <c r="F103" s="107">
        <v>93442</v>
      </c>
      <c r="G103" s="107">
        <v>280326</v>
      </c>
      <c r="H103" s="113">
        <v>89495</v>
      </c>
      <c r="I103" s="107">
        <f t="shared" si="2"/>
        <v>89495</v>
      </c>
      <c r="J103" s="111">
        <v>0</v>
      </c>
      <c r="K103" s="111">
        <v>0</v>
      </c>
      <c r="L103" s="113">
        <v>0</v>
      </c>
      <c r="M103" s="136">
        <v>0</v>
      </c>
      <c r="N103" s="139"/>
      <c r="O103" s="110">
        <f t="shared" si="3"/>
        <v>-3947</v>
      </c>
    </row>
    <row r="104" spans="1:15" ht="26.4" x14ac:dyDescent="0.25">
      <c r="A104" s="296">
        <v>89</v>
      </c>
      <c r="B104" s="108" t="s">
        <v>723</v>
      </c>
      <c r="C104" s="109" t="s">
        <v>668</v>
      </c>
      <c r="D104" s="109">
        <v>1</v>
      </c>
      <c r="E104" s="109">
        <v>1</v>
      </c>
      <c r="F104" s="107">
        <v>26188</v>
      </c>
      <c r="G104" s="107">
        <v>26188</v>
      </c>
      <c r="H104" s="113">
        <v>25083</v>
      </c>
      <c r="I104" s="107">
        <f t="shared" si="2"/>
        <v>25083</v>
      </c>
      <c r="J104" s="111">
        <v>0</v>
      </c>
      <c r="K104" s="111">
        <v>0</v>
      </c>
      <c r="L104" s="113">
        <v>0</v>
      </c>
      <c r="M104" s="136">
        <v>0</v>
      </c>
      <c r="N104" s="139"/>
      <c r="O104" s="110">
        <f t="shared" si="3"/>
        <v>-1105</v>
      </c>
    </row>
    <row r="105" spans="1:15" x14ac:dyDescent="0.25">
      <c r="A105" s="296">
        <v>90</v>
      </c>
      <c r="B105" s="108" t="s">
        <v>724</v>
      </c>
      <c r="C105" s="109" t="s">
        <v>668</v>
      </c>
      <c r="D105" s="109">
        <v>8</v>
      </c>
      <c r="E105" s="109">
        <v>14</v>
      </c>
      <c r="F105" s="107">
        <v>141946</v>
      </c>
      <c r="G105" s="107">
        <v>1987244</v>
      </c>
      <c r="H105" s="113">
        <v>126428</v>
      </c>
      <c r="I105" s="107">
        <f t="shared" si="2"/>
        <v>1011424</v>
      </c>
      <c r="J105" s="111">
        <v>0</v>
      </c>
      <c r="K105" s="111">
        <v>0</v>
      </c>
      <c r="L105" s="113">
        <v>0</v>
      </c>
      <c r="M105" s="136">
        <v>0</v>
      </c>
      <c r="N105" s="139"/>
      <c r="O105" s="110">
        <f t="shared" si="3"/>
        <v>-15518</v>
      </c>
    </row>
    <row r="106" spans="1:15" x14ac:dyDescent="0.25">
      <c r="A106" s="296">
        <v>91</v>
      </c>
      <c r="B106" s="108" t="s">
        <v>725</v>
      </c>
      <c r="C106" s="109" t="s">
        <v>668</v>
      </c>
      <c r="D106" s="109">
        <v>2</v>
      </c>
      <c r="E106" s="109">
        <v>5</v>
      </c>
      <c r="F106" s="107">
        <v>26188</v>
      </c>
      <c r="G106" s="107">
        <v>130940</v>
      </c>
      <c r="H106" s="113">
        <v>25083</v>
      </c>
      <c r="I106" s="107">
        <f t="shared" si="2"/>
        <v>50166</v>
      </c>
      <c r="J106" s="111">
        <v>0</v>
      </c>
      <c r="K106" s="111">
        <v>0</v>
      </c>
      <c r="L106" s="113">
        <v>0</v>
      </c>
      <c r="M106" s="136">
        <v>0</v>
      </c>
      <c r="N106" s="139"/>
      <c r="O106" s="110">
        <f t="shared" si="3"/>
        <v>-1105</v>
      </c>
    </row>
    <row r="107" spans="1:15" x14ac:dyDescent="0.25">
      <c r="A107" s="296">
        <v>92</v>
      </c>
      <c r="B107" s="108" t="s">
        <v>726</v>
      </c>
      <c r="C107" s="109" t="s">
        <v>668</v>
      </c>
      <c r="D107" s="109">
        <v>6</v>
      </c>
      <c r="E107" s="109">
        <v>18</v>
      </c>
      <c r="F107" s="107">
        <v>100956</v>
      </c>
      <c r="G107" s="107">
        <v>1817208</v>
      </c>
      <c r="H107" s="113">
        <v>25083</v>
      </c>
      <c r="I107" s="107">
        <f t="shared" si="2"/>
        <v>150498</v>
      </c>
      <c r="J107" s="111">
        <v>0</v>
      </c>
      <c r="K107" s="111">
        <v>0</v>
      </c>
      <c r="L107" s="113">
        <v>0</v>
      </c>
      <c r="M107" s="136">
        <v>0</v>
      </c>
      <c r="N107" s="139"/>
      <c r="O107" s="110">
        <f t="shared" si="3"/>
        <v>-75873</v>
      </c>
    </row>
    <row r="108" spans="1:15" x14ac:dyDescent="0.25">
      <c r="A108" s="296">
        <v>93</v>
      </c>
      <c r="B108" s="108" t="s">
        <v>727</v>
      </c>
      <c r="C108" s="109" t="s">
        <v>668</v>
      </c>
      <c r="D108" s="109">
        <v>1</v>
      </c>
      <c r="E108" s="109">
        <v>5</v>
      </c>
      <c r="F108" s="107">
        <v>26188</v>
      </c>
      <c r="G108" s="107">
        <v>130940</v>
      </c>
      <c r="H108" s="113">
        <v>96697</v>
      </c>
      <c r="I108" s="107">
        <f t="shared" si="2"/>
        <v>96697</v>
      </c>
      <c r="J108" s="111">
        <v>0</v>
      </c>
      <c r="K108" s="111">
        <v>0</v>
      </c>
      <c r="L108" s="113">
        <v>0</v>
      </c>
      <c r="M108" s="136">
        <v>0</v>
      </c>
      <c r="N108" s="139"/>
      <c r="O108" s="110">
        <f t="shared" si="3"/>
        <v>70509</v>
      </c>
    </row>
    <row r="109" spans="1:15" x14ac:dyDescent="0.25">
      <c r="A109" s="296">
        <v>94</v>
      </c>
      <c r="B109" s="108" t="s">
        <v>728</v>
      </c>
      <c r="C109" s="109" t="s">
        <v>668</v>
      </c>
      <c r="D109" s="109">
        <v>1</v>
      </c>
      <c r="E109" s="109">
        <v>2</v>
      </c>
      <c r="F109" s="107">
        <v>26188</v>
      </c>
      <c r="G109" s="107">
        <v>52376</v>
      </c>
      <c r="H109" s="113">
        <v>95348</v>
      </c>
      <c r="I109" s="107">
        <f t="shared" si="2"/>
        <v>95348</v>
      </c>
      <c r="J109" s="111">
        <v>0</v>
      </c>
      <c r="K109" s="111">
        <v>0</v>
      </c>
      <c r="L109" s="113">
        <v>0</v>
      </c>
      <c r="M109" s="136">
        <v>0</v>
      </c>
      <c r="N109" s="139"/>
      <c r="O109" s="110">
        <f t="shared" si="3"/>
        <v>69160</v>
      </c>
    </row>
    <row r="110" spans="1:15" x14ac:dyDescent="0.25">
      <c r="A110" s="296">
        <v>95</v>
      </c>
      <c r="B110" s="108" t="s">
        <v>729</v>
      </c>
      <c r="C110" s="109" t="s">
        <v>668</v>
      </c>
      <c r="D110" s="109">
        <v>1</v>
      </c>
      <c r="E110" s="109">
        <v>1</v>
      </c>
      <c r="F110" s="107">
        <v>100956</v>
      </c>
      <c r="G110" s="107">
        <v>100956</v>
      </c>
      <c r="H110" s="119">
        <v>27588</v>
      </c>
      <c r="I110" s="107">
        <f>H110*D110</f>
        <v>27588</v>
      </c>
      <c r="J110" s="111">
        <v>0</v>
      </c>
      <c r="K110" s="111">
        <v>0</v>
      </c>
      <c r="L110" s="113">
        <v>0</v>
      </c>
      <c r="M110" s="136">
        <v>0</v>
      </c>
      <c r="N110" s="139"/>
      <c r="O110" s="110">
        <f t="shared" si="3"/>
        <v>-73368</v>
      </c>
    </row>
    <row r="111" spans="1:15" x14ac:dyDescent="0.25">
      <c r="A111" s="296">
        <v>96</v>
      </c>
      <c r="B111" s="108" t="s">
        <v>730</v>
      </c>
      <c r="C111" s="109" t="s">
        <v>668</v>
      </c>
      <c r="D111" s="109">
        <v>1</v>
      </c>
      <c r="E111" s="109">
        <v>1</v>
      </c>
      <c r="F111" s="107">
        <v>469106</v>
      </c>
      <c r="G111" s="107">
        <v>469106</v>
      </c>
      <c r="H111" s="113">
        <v>449303</v>
      </c>
      <c r="I111" s="107">
        <f t="shared" si="2"/>
        <v>449303</v>
      </c>
      <c r="J111" s="111">
        <v>0</v>
      </c>
      <c r="K111" s="111">
        <v>0</v>
      </c>
      <c r="L111" s="113">
        <v>0</v>
      </c>
      <c r="M111" s="136">
        <v>0</v>
      </c>
      <c r="N111" s="139" t="s">
        <v>986</v>
      </c>
      <c r="O111" s="110">
        <f t="shared" si="3"/>
        <v>-19803</v>
      </c>
    </row>
    <row r="112" spans="1:15" x14ac:dyDescent="0.25">
      <c r="A112" s="296">
        <v>98</v>
      </c>
      <c r="B112" s="108" t="s">
        <v>731</v>
      </c>
      <c r="C112" s="109" t="s">
        <v>668</v>
      </c>
      <c r="D112" s="109">
        <v>3</v>
      </c>
      <c r="E112" s="109">
        <v>5</v>
      </c>
      <c r="F112" s="107">
        <v>89115</v>
      </c>
      <c r="G112" s="107">
        <v>445575</v>
      </c>
      <c r="H112" s="118">
        <v>89115</v>
      </c>
      <c r="I112" s="107">
        <f t="shared" si="2"/>
        <v>267345</v>
      </c>
      <c r="J112" s="111">
        <v>0</v>
      </c>
      <c r="K112" s="111">
        <v>0</v>
      </c>
      <c r="L112" s="113">
        <v>0</v>
      </c>
      <c r="M112" s="136">
        <v>0</v>
      </c>
      <c r="N112" s="139" t="s">
        <v>986</v>
      </c>
      <c r="O112" s="110">
        <f t="shared" si="3"/>
        <v>0</v>
      </c>
    </row>
    <row r="113" spans="1:15" x14ac:dyDescent="0.25">
      <c r="A113" s="296">
        <v>99</v>
      </c>
      <c r="B113" s="108" t="s">
        <v>732</v>
      </c>
      <c r="C113" s="109" t="s">
        <v>668</v>
      </c>
      <c r="D113" s="109">
        <v>1</v>
      </c>
      <c r="E113" s="109">
        <v>2</v>
      </c>
      <c r="F113" s="107">
        <v>26188</v>
      </c>
      <c r="G113" s="107">
        <v>52376</v>
      </c>
      <c r="H113" s="107">
        <v>25083</v>
      </c>
      <c r="I113" s="107">
        <f t="shared" si="2"/>
        <v>25083</v>
      </c>
      <c r="J113" s="111">
        <v>0</v>
      </c>
      <c r="K113" s="111">
        <v>0</v>
      </c>
      <c r="L113" s="113">
        <v>0</v>
      </c>
      <c r="M113" s="136">
        <v>0</v>
      </c>
      <c r="N113" s="139" t="s">
        <v>986</v>
      </c>
      <c r="O113" s="110">
        <f t="shared" si="3"/>
        <v>-1105</v>
      </c>
    </row>
    <row r="114" spans="1:15" x14ac:dyDescent="0.25">
      <c r="A114" s="296">
        <v>100</v>
      </c>
      <c r="B114" s="108" t="s">
        <v>733</v>
      </c>
      <c r="C114" s="109" t="s">
        <v>668</v>
      </c>
      <c r="D114" s="109">
        <v>1</v>
      </c>
      <c r="E114" s="109">
        <v>16</v>
      </c>
      <c r="F114" s="107">
        <v>68848</v>
      </c>
      <c r="G114" s="107">
        <v>1101568</v>
      </c>
      <c r="H114" s="113">
        <v>59343</v>
      </c>
      <c r="I114" s="107">
        <f t="shared" si="2"/>
        <v>59343</v>
      </c>
      <c r="J114" s="111">
        <v>0</v>
      </c>
      <c r="K114" s="111">
        <v>0</v>
      </c>
      <c r="L114" s="113">
        <v>0</v>
      </c>
      <c r="M114" s="136">
        <v>0</v>
      </c>
      <c r="N114" s="139"/>
      <c r="O114" s="110">
        <f t="shared" si="3"/>
        <v>-9505</v>
      </c>
    </row>
    <row r="115" spans="1:15" x14ac:dyDescent="0.25">
      <c r="A115" s="296">
        <v>101</v>
      </c>
      <c r="B115" s="108" t="s">
        <v>734</v>
      </c>
      <c r="C115" s="109" t="s">
        <v>668</v>
      </c>
      <c r="D115" s="109">
        <v>1</v>
      </c>
      <c r="E115" s="109">
        <v>3</v>
      </c>
      <c r="F115" s="107">
        <v>155712</v>
      </c>
      <c r="G115" s="107">
        <v>467136</v>
      </c>
      <c r="H115" s="113">
        <v>124395</v>
      </c>
      <c r="I115" s="107">
        <f t="shared" si="2"/>
        <v>124395</v>
      </c>
      <c r="J115" s="111">
        <v>0</v>
      </c>
      <c r="K115" s="111">
        <v>0</v>
      </c>
      <c r="L115" s="113">
        <v>0</v>
      </c>
      <c r="M115" s="136">
        <v>0</v>
      </c>
      <c r="N115" s="139"/>
      <c r="O115" s="110">
        <f t="shared" si="3"/>
        <v>-31317</v>
      </c>
    </row>
    <row r="116" spans="1:15" ht="26.4" x14ac:dyDescent="0.25">
      <c r="A116" s="296">
        <v>102</v>
      </c>
      <c r="B116" s="108" t="s">
        <v>735</v>
      </c>
      <c r="C116" s="109" t="s">
        <v>668</v>
      </c>
      <c r="D116" s="109">
        <v>1</v>
      </c>
      <c r="E116" s="109">
        <v>4</v>
      </c>
      <c r="F116" s="107">
        <v>82815</v>
      </c>
      <c r="G116" s="107">
        <v>331260</v>
      </c>
      <c r="H116" s="113">
        <v>76514</v>
      </c>
      <c r="I116" s="107">
        <f t="shared" si="2"/>
        <v>76514</v>
      </c>
      <c r="J116" s="111">
        <v>0</v>
      </c>
      <c r="K116" s="111">
        <v>0</v>
      </c>
      <c r="L116" s="113">
        <v>0</v>
      </c>
      <c r="M116" s="136">
        <v>0</v>
      </c>
      <c r="N116" s="139"/>
      <c r="O116" s="110">
        <f t="shared" si="3"/>
        <v>-6301</v>
      </c>
    </row>
    <row r="117" spans="1:15" x14ac:dyDescent="0.25">
      <c r="A117" s="296">
        <v>103</v>
      </c>
      <c r="B117" s="108" t="s">
        <v>736</v>
      </c>
      <c r="C117" s="109" t="s">
        <v>668</v>
      </c>
      <c r="D117" s="109">
        <v>1</v>
      </c>
      <c r="E117" s="109">
        <v>4</v>
      </c>
      <c r="F117" s="107">
        <v>152801</v>
      </c>
      <c r="G117" s="107">
        <v>611204</v>
      </c>
      <c r="H117" s="113">
        <v>124395</v>
      </c>
      <c r="I117" s="107">
        <f t="shared" si="2"/>
        <v>124395</v>
      </c>
      <c r="J117" s="111">
        <v>0</v>
      </c>
      <c r="K117" s="111">
        <v>0</v>
      </c>
      <c r="L117" s="113">
        <v>0</v>
      </c>
      <c r="M117" s="136">
        <v>0</v>
      </c>
      <c r="N117" s="139"/>
      <c r="O117" s="110">
        <f t="shared" si="3"/>
        <v>-28406</v>
      </c>
    </row>
    <row r="118" spans="1:15" ht="26.4" x14ac:dyDescent="0.25">
      <c r="A118" s="296">
        <v>104</v>
      </c>
      <c r="B118" s="108" t="s">
        <v>737</v>
      </c>
      <c r="C118" s="109" t="s">
        <v>668</v>
      </c>
      <c r="D118" s="109">
        <v>1</v>
      </c>
      <c r="E118" s="109">
        <v>4</v>
      </c>
      <c r="F118" s="107">
        <v>82600</v>
      </c>
      <c r="G118" s="107">
        <v>330400</v>
      </c>
      <c r="H118" s="113">
        <v>81288</v>
      </c>
      <c r="I118" s="107">
        <f t="shared" si="2"/>
        <v>81288</v>
      </c>
      <c r="J118" s="111">
        <v>0</v>
      </c>
      <c r="K118" s="111">
        <v>0</v>
      </c>
      <c r="L118" s="113">
        <v>0</v>
      </c>
      <c r="M118" s="136">
        <v>0</v>
      </c>
      <c r="N118" s="139"/>
      <c r="O118" s="110">
        <f t="shared" si="3"/>
        <v>-1312</v>
      </c>
    </row>
    <row r="119" spans="1:15" x14ac:dyDescent="0.25">
      <c r="A119" s="296">
        <v>105</v>
      </c>
      <c r="B119" s="108" t="s">
        <v>738</v>
      </c>
      <c r="C119" s="109" t="s">
        <v>668</v>
      </c>
      <c r="D119" s="109">
        <v>3</v>
      </c>
      <c r="E119" s="109">
        <v>16</v>
      </c>
      <c r="F119" s="107">
        <v>159192</v>
      </c>
      <c r="G119" s="107">
        <v>2547072</v>
      </c>
      <c r="H119" s="118">
        <v>151192</v>
      </c>
      <c r="I119" s="107">
        <f t="shared" si="2"/>
        <v>453576</v>
      </c>
      <c r="J119" s="111">
        <v>0</v>
      </c>
      <c r="K119" s="111">
        <v>0</v>
      </c>
      <c r="L119" s="113">
        <v>0</v>
      </c>
      <c r="M119" s="136">
        <v>0</v>
      </c>
      <c r="N119" s="139"/>
      <c r="O119" s="110">
        <f t="shared" si="3"/>
        <v>-8000</v>
      </c>
    </row>
    <row r="120" spans="1:15" x14ac:dyDescent="0.25">
      <c r="A120" s="296">
        <v>106</v>
      </c>
      <c r="B120" s="108" t="s">
        <v>739</v>
      </c>
      <c r="C120" s="109" t="s">
        <v>740</v>
      </c>
      <c r="D120" s="109">
        <v>1</v>
      </c>
      <c r="E120" s="109">
        <v>6</v>
      </c>
      <c r="F120" s="107">
        <v>43395</v>
      </c>
      <c r="G120" s="107">
        <v>260370</v>
      </c>
      <c r="H120" s="107">
        <v>41564</v>
      </c>
      <c r="I120" s="107">
        <f t="shared" si="2"/>
        <v>41564</v>
      </c>
      <c r="J120" s="111">
        <v>4</v>
      </c>
      <c r="K120" s="111">
        <v>164880</v>
      </c>
      <c r="L120" s="113">
        <v>0</v>
      </c>
      <c r="M120" s="136">
        <v>0</v>
      </c>
      <c r="N120" s="139"/>
      <c r="O120" s="110">
        <f t="shared" si="3"/>
        <v>-1831</v>
      </c>
    </row>
    <row r="121" spans="1:15" x14ac:dyDescent="0.25">
      <c r="A121" s="296">
        <v>108</v>
      </c>
      <c r="B121" s="108" t="s">
        <v>742</v>
      </c>
      <c r="C121" s="109" t="s">
        <v>668</v>
      </c>
      <c r="D121" s="109">
        <v>1</v>
      </c>
      <c r="E121" s="109">
        <v>5</v>
      </c>
      <c r="F121" s="107">
        <v>17456</v>
      </c>
      <c r="G121" s="107">
        <v>87280</v>
      </c>
      <c r="H121" s="113">
        <v>91311</v>
      </c>
      <c r="I121" s="107">
        <f t="shared" si="2"/>
        <v>91311</v>
      </c>
      <c r="J121" s="111">
        <v>3</v>
      </c>
      <c r="K121" s="111">
        <v>319644</v>
      </c>
      <c r="L121" s="113">
        <v>0</v>
      </c>
      <c r="M121" s="136">
        <v>0</v>
      </c>
      <c r="N121" s="139"/>
      <c r="O121" s="110">
        <f t="shared" si="3"/>
        <v>73855</v>
      </c>
    </row>
    <row r="122" spans="1:15" x14ac:dyDescent="0.25">
      <c r="A122" s="296">
        <v>109</v>
      </c>
      <c r="B122" s="108" t="s">
        <v>743</v>
      </c>
      <c r="C122" s="109" t="s">
        <v>668</v>
      </c>
      <c r="D122" s="109">
        <v>1</v>
      </c>
      <c r="E122" s="109">
        <v>5</v>
      </c>
      <c r="F122" s="107">
        <v>112162</v>
      </c>
      <c r="G122" s="107">
        <v>560810</v>
      </c>
      <c r="H122" s="113">
        <v>49308</v>
      </c>
      <c r="I122" s="107">
        <f t="shared" si="2"/>
        <v>49308</v>
      </c>
      <c r="J122" s="111">
        <v>0</v>
      </c>
      <c r="K122" s="111">
        <v>0</v>
      </c>
      <c r="L122" s="111">
        <v>0</v>
      </c>
      <c r="M122" s="111">
        <v>0</v>
      </c>
      <c r="N122" s="139"/>
      <c r="O122" s="110">
        <f t="shared" si="3"/>
        <v>-62854</v>
      </c>
    </row>
    <row r="123" spans="1:15" x14ac:dyDescent="0.25">
      <c r="A123" s="296">
        <v>110</v>
      </c>
      <c r="B123" s="108" t="s">
        <v>744</v>
      </c>
      <c r="C123" s="109" t="s">
        <v>668</v>
      </c>
      <c r="D123" s="109">
        <v>1</v>
      </c>
      <c r="E123" s="109">
        <v>5</v>
      </c>
      <c r="F123" s="107">
        <v>46799</v>
      </c>
      <c r="G123" s="107">
        <v>233995</v>
      </c>
      <c r="H123" s="113">
        <v>76337</v>
      </c>
      <c r="I123" s="107">
        <f t="shared" si="2"/>
        <v>76337</v>
      </c>
      <c r="J123" s="111">
        <v>3</v>
      </c>
      <c r="K123" s="111">
        <v>230106</v>
      </c>
      <c r="L123" s="113">
        <v>0</v>
      </c>
      <c r="M123" s="136">
        <v>0</v>
      </c>
      <c r="N123" s="139" t="s">
        <v>986</v>
      </c>
      <c r="O123" s="110">
        <f t="shared" si="3"/>
        <v>29538</v>
      </c>
    </row>
    <row r="124" spans="1:15" x14ac:dyDescent="0.25">
      <c r="A124" s="296">
        <v>111</v>
      </c>
      <c r="B124" s="108" t="s">
        <v>745</v>
      </c>
      <c r="C124" s="109" t="s">
        <v>740</v>
      </c>
      <c r="D124" s="109">
        <v>1</v>
      </c>
      <c r="E124" s="109">
        <v>5</v>
      </c>
      <c r="F124" s="107">
        <v>48191</v>
      </c>
      <c r="G124" s="107">
        <v>240955</v>
      </c>
      <c r="H124" s="107">
        <v>44083</v>
      </c>
      <c r="I124" s="107">
        <f t="shared" si="2"/>
        <v>44083</v>
      </c>
      <c r="J124" s="111">
        <v>5</v>
      </c>
      <c r="K124" s="111">
        <v>290732</v>
      </c>
      <c r="L124" s="113">
        <v>1</v>
      </c>
      <c r="M124" s="136">
        <v>76702</v>
      </c>
      <c r="N124" s="139" t="s">
        <v>986</v>
      </c>
      <c r="O124" s="110">
        <f t="shared" si="3"/>
        <v>-4108</v>
      </c>
    </row>
    <row r="125" spans="1:15" x14ac:dyDescent="0.25">
      <c r="A125" s="296">
        <v>112</v>
      </c>
      <c r="B125" s="108" t="s">
        <v>746</v>
      </c>
      <c r="C125" s="109" t="s">
        <v>740</v>
      </c>
      <c r="D125" s="109">
        <v>1</v>
      </c>
      <c r="E125" s="109">
        <v>2</v>
      </c>
      <c r="F125" s="107">
        <v>46025</v>
      </c>
      <c r="G125" s="107">
        <v>92050</v>
      </c>
      <c r="H125" s="107">
        <v>44083</v>
      </c>
      <c r="I125" s="107">
        <f t="shared" si="2"/>
        <v>44083</v>
      </c>
      <c r="J125" s="111">
        <v>0</v>
      </c>
      <c r="K125" s="111">
        <v>0</v>
      </c>
      <c r="L125" s="113">
        <v>0</v>
      </c>
      <c r="M125" s="136">
        <v>0</v>
      </c>
      <c r="N125" s="139"/>
      <c r="O125" s="110">
        <f t="shared" si="3"/>
        <v>-1942</v>
      </c>
    </row>
    <row r="126" spans="1:15" x14ac:dyDescent="0.25">
      <c r="A126" s="296">
        <v>113</v>
      </c>
      <c r="B126" s="108" t="s">
        <v>747</v>
      </c>
      <c r="C126" s="109" t="s">
        <v>740</v>
      </c>
      <c r="D126" s="109">
        <v>1</v>
      </c>
      <c r="E126" s="109">
        <v>2</v>
      </c>
      <c r="F126" s="107">
        <v>45165</v>
      </c>
      <c r="G126" s="107">
        <v>90330</v>
      </c>
      <c r="H126" s="107">
        <v>121662</v>
      </c>
      <c r="I126" s="107">
        <f t="shared" si="2"/>
        <v>121662</v>
      </c>
      <c r="J126" s="111">
        <v>0</v>
      </c>
      <c r="K126" s="111">
        <v>0</v>
      </c>
      <c r="L126" s="113">
        <v>0</v>
      </c>
      <c r="M126" s="136">
        <v>0</v>
      </c>
      <c r="N126" s="139"/>
      <c r="O126" s="110">
        <f t="shared" si="3"/>
        <v>76497</v>
      </c>
    </row>
    <row r="127" spans="1:15" x14ac:dyDescent="0.25">
      <c r="A127" s="296">
        <v>114</v>
      </c>
      <c r="B127" s="108" t="s">
        <v>748</v>
      </c>
      <c r="C127" s="109" t="s">
        <v>740</v>
      </c>
      <c r="D127" s="109">
        <v>1</v>
      </c>
      <c r="E127" s="109">
        <v>2</v>
      </c>
      <c r="F127" s="107">
        <v>46025</v>
      </c>
      <c r="G127" s="107">
        <v>92050</v>
      </c>
      <c r="H127" s="107">
        <v>44083</v>
      </c>
      <c r="I127" s="107">
        <f t="shared" si="2"/>
        <v>44083</v>
      </c>
      <c r="J127" s="111"/>
      <c r="K127" s="111"/>
      <c r="L127" s="113"/>
      <c r="M127" s="136"/>
      <c r="N127" s="139" t="s">
        <v>986</v>
      </c>
      <c r="O127" s="110">
        <f t="shared" si="3"/>
        <v>-1942</v>
      </c>
    </row>
    <row r="128" spans="1:15" x14ac:dyDescent="0.25">
      <c r="A128" s="296">
        <v>115</v>
      </c>
      <c r="B128" s="108" t="s">
        <v>749</v>
      </c>
      <c r="C128" s="109" t="s">
        <v>474</v>
      </c>
      <c r="D128" s="109">
        <v>1</v>
      </c>
      <c r="E128" s="109">
        <v>10</v>
      </c>
      <c r="F128" s="107">
        <v>11940</v>
      </c>
      <c r="G128" s="107">
        <v>119400</v>
      </c>
      <c r="H128" s="107">
        <v>13444</v>
      </c>
      <c r="I128" s="107">
        <f t="shared" si="2"/>
        <v>13444</v>
      </c>
      <c r="J128" s="111">
        <v>0</v>
      </c>
      <c r="K128" s="111">
        <v>0</v>
      </c>
      <c r="L128" s="113">
        <v>0</v>
      </c>
      <c r="M128" s="136">
        <v>0</v>
      </c>
      <c r="N128" s="139"/>
      <c r="O128" s="110">
        <f t="shared" si="3"/>
        <v>1504</v>
      </c>
    </row>
    <row r="129" spans="1:15" ht="26.4" x14ac:dyDescent="0.25">
      <c r="A129" s="296">
        <v>116</v>
      </c>
      <c r="B129" s="108" t="s">
        <v>750</v>
      </c>
      <c r="C129" s="109" t="s">
        <v>474</v>
      </c>
      <c r="D129" s="109">
        <v>1</v>
      </c>
      <c r="E129" s="109">
        <v>20</v>
      </c>
      <c r="F129" s="107">
        <v>25778</v>
      </c>
      <c r="G129" s="107">
        <v>515560</v>
      </c>
      <c r="H129" s="107">
        <v>25921</v>
      </c>
      <c r="I129" s="107">
        <f t="shared" si="2"/>
        <v>25921</v>
      </c>
      <c r="J129" s="111">
        <v>0</v>
      </c>
      <c r="K129" s="111">
        <v>0</v>
      </c>
      <c r="L129" s="113">
        <v>0</v>
      </c>
      <c r="M129" s="136">
        <v>0</v>
      </c>
      <c r="N129" s="139"/>
      <c r="O129" s="110">
        <f t="shared" si="3"/>
        <v>143</v>
      </c>
    </row>
    <row r="130" spans="1:15" x14ac:dyDescent="0.25">
      <c r="A130" s="296">
        <v>117</v>
      </c>
      <c r="B130" s="108" t="s">
        <v>751</v>
      </c>
      <c r="C130" s="109" t="s">
        <v>474</v>
      </c>
      <c r="D130" s="109">
        <v>1</v>
      </c>
      <c r="E130" s="109">
        <v>20</v>
      </c>
      <c r="F130" s="107">
        <v>21330</v>
      </c>
      <c r="G130" s="107">
        <v>426600</v>
      </c>
      <c r="H130" s="113">
        <v>24022</v>
      </c>
      <c r="I130" s="107">
        <f t="shared" si="2"/>
        <v>24022</v>
      </c>
      <c r="J130" s="111">
        <v>0</v>
      </c>
      <c r="K130" s="111">
        <v>0</v>
      </c>
      <c r="L130" s="113">
        <v>0</v>
      </c>
      <c r="M130" s="136">
        <v>0</v>
      </c>
      <c r="N130" s="139"/>
      <c r="O130" s="110">
        <f t="shared" si="3"/>
        <v>2692</v>
      </c>
    </row>
    <row r="131" spans="1:15" x14ac:dyDescent="0.25">
      <c r="A131" s="296">
        <v>118</v>
      </c>
      <c r="B131" s="108" t="s">
        <v>752</v>
      </c>
      <c r="C131" s="109" t="s">
        <v>474</v>
      </c>
      <c r="D131" s="109">
        <v>7</v>
      </c>
      <c r="E131" s="109">
        <v>12</v>
      </c>
      <c r="F131" s="107">
        <v>117041</v>
      </c>
      <c r="G131" s="107">
        <v>1404492</v>
      </c>
      <c r="H131" s="107">
        <v>154282</v>
      </c>
      <c r="I131" s="107">
        <f t="shared" si="2"/>
        <v>1079974</v>
      </c>
      <c r="J131" s="111">
        <v>7</v>
      </c>
      <c r="K131" s="111">
        <v>147295.6</v>
      </c>
      <c r="L131" s="113">
        <v>0</v>
      </c>
      <c r="M131" s="136">
        <v>0</v>
      </c>
      <c r="N131" s="139"/>
      <c r="O131" s="110">
        <f t="shared" si="3"/>
        <v>37241</v>
      </c>
    </row>
    <row r="132" spans="1:15" x14ac:dyDescent="0.25">
      <c r="A132" s="296">
        <v>119</v>
      </c>
      <c r="B132" s="108" t="s">
        <v>753</v>
      </c>
      <c r="C132" s="109" t="s">
        <v>474</v>
      </c>
      <c r="D132" s="109">
        <v>3</v>
      </c>
      <c r="E132" s="109">
        <v>12</v>
      </c>
      <c r="F132" s="107">
        <v>123425</v>
      </c>
      <c r="G132" s="107">
        <v>1481100</v>
      </c>
      <c r="H132" s="118">
        <v>123425</v>
      </c>
      <c r="I132" s="107">
        <f t="shared" si="2"/>
        <v>370275</v>
      </c>
      <c r="J132" s="111">
        <v>0</v>
      </c>
      <c r="K132" s="111">
        <v>0</v>
      </c>
      <c r="L132" s="113">
        <v>0</v>
      </c>
      <c r="M132" s="136">
        <v>0</v>
      </c>
      <c r="N132" s="139"/>
      <c r="O132" s="110">
        <f t="shared" si="3"/>
        <v>0</v>
      </c>
    </row>
    <row r="133" spans="1:15" ht="26.4" x14ac:dyDescent="0.25">
      <c r="A133" s="296">
        <v>120</v>
      </c>
      <c r="B133" s="108" t="s">
        <v>754</v>
      </c>
      <c r="C133" s="109" t="s">
        <v>474</v>
      </c>
      <c r="D133" s="109">
        <v>1</v>
      </c>
      <c r="E133" s="109">
        <v>3</v>
      </c>
      <c r="F133" s="107">
        <v>37119</v>
      </c>
      <c r="G133" s="107">
        <v>111357</v>
      </c>
      <c r="H133" s="120">
        <v>37119</v>
      </c>
      <c r="I133" s="107">
        <f t="shared" si="2"/>
        <v>37119</v>
      </c>
      <c r="J133" s="111">
        <v>0</v>
      </c>
      <c r="K133" s="111">
        <v>0</v>
      </c>
      <c r="L133" s="113">
        <v>0</v>
      </c>
      <c r="M133" s="136">
        <v>0</v>
      </c>
      <c r="N133" s="139"/>
      <c r="O133" s="110">
        <f t="shared" si="3"/>
        <v>0</v>
      </c>
    </row>
    <row r="134" spans="1:15" x14ac:dyDescent="0.25">
      <c r="A134" s="296">
        <v>121</v>
      </c>
      <c r="B134" s="108" t="s">
        <v>755</v>
      </c>
      <c r="C134" s="109" t="s">
        <v>631</v>
      </c>
      <c r="D134" s="109">
        <v>1</v>
      </c>
      <c r="E134" s="109">
        <v>1</v>
      </c>
      <c r="F134" s="107">
        <v>30579</v>
      </c>
      <c r="G134" s="107">
        <v>30579</v>
      </c>
      <c r="H134" s="119">
        <v>29284</v>
      </c>
      <c r="I134" s="107">
        <f t="shared" si="2"/>
        <v>29284</v>
      </c>
      <c r="J134" s="111">
        <v>4</v>
      </c>
      <c r="K134" s="111">
        <v>60124.639999999999</v>
      </c>
      <c r="L134" s="113">
        <v>1</v>
      </c>
      <c r="M134" s="136">
        <v>16380.41</v>
      </c>
      <c r="N134" s="139"/>
      <c r="O134" s="110">
        <f t="shared" si="3"/>
        <v>-1295</v>
      </c>
    </row>
    <row r="135" spans="1:15" ht="26.4" x14ac:dyDescent="0.25">
      <c r="A135" s="296">
        <v>122</v>
      </c>
      <c r="B135" s="108" t="s">
        <v>1148</v>
      </c>
      <c r="C135" s="109" t="s">
        <v>631</v>
      </c>
      <c r="D135" s="109">
        <v>1</v>
      </c>
      <c r="E135" s="109">
        <v>1</v>
      </c>
      <c r="F135" s="107">
        <v>9500</v>
      </c>
      <c r="G135" s="107">
        <v>9500</v>
      </c>
      <c r="H135" s="113">
        <v>9503</v>
      </c>
      <c r="I135" s="107">
        <f t="shared" si="2"/>
        <v>9503</v>
      </c>
      <c r="J135" s="111">
        <v>0</v>
      </c>
      <c r="K135" s="111">
        <v>0</v>
      </c>
      <c r="L135" s="113">
        <v>0</v>
      </c>
      <c r="M135" s="136">
        <v>0</v>
      </c>
      <c r="N135" s="139"/>
      <c r="O135" s="110">
        <f t="shared" si="3"/>
        <v>3</v>
      </c>
    </row>
    <row r="136" spans="1:15" x14ac:dyDescent="0.25">
      <c r="A136" s="296">
        <v>123</v>
      </c>
      <c r="B136" s="108" t="s">
        <v>756</v>
      </c>
      <c r="C136" s="109" t="s">
        <v>668</v>
      </c>
      <c r="D136" s="109">
        <v>2</v>
      </c>
      <c r="E136" s="109">
        <v>3</v>
      </c>
      <c r="F136" s="107">
        <v>29045</v>
      </c>
      <c r="G136" s="107">
        <v>87135</v>
      </c>
      <c r="H136" s="113">
        <v>37759</v>
      </c>
      <c r="I136" s="107">
        <f t="shared" si="2"/>
        <v>75518</v>
      </c>
      <c r="J136" s="111">
        <v>5</v>
      </c>
      <c r="K136" s="111">
        <v>145225</v>
      </c>
      <c r="L136" s="113">
        <v>0</v>
      </c>
      <c r="M136" s="136">
        <v>0</v>
      </c>
      <c r="N136" s="139"/>
      <c r="O136" s="110">
        <f t="shared" si="3"/>
        <v>8714</v>
      </c>
    </row>
    <row r="137" spans="1:15" ht="26.4" x14ac:dyDescent="0.25">
      <c r="A137" s="296">
        <v>124</v>
      </c>
      <c r="B137" s="108" t="s">
        <v>757</v>
      </c>
      <c r="C137" s="109" t="s">
        <v>668</v>
      </c>
      <c r="D137" s="109">
        <v>2</v>
      </c>
      <c r="E137" s="109">
        <v>6</v>
      </c>
      <c r="F137" s="107">
        <v>79247</v>
      </c>
      <c r="G137" s="107">
        <v>475482</v>
      </c>
      <c r="H137" s="113">
        <v>64513</v>
      </c>
      <c r="I137" s="107">
        <f t="shared" si="2"/>
        <v>129026</v>
      </c>
      <c r="J137" s="111">
        <v>0</v>
      </c>
      <c r="K137" s="111">
        <v>0</v>
      </c>
      <c r="L137" s="113">
        <v>0</v>
      </c>
      <c r="M137" s="136">
        <v>0</v>
      </c>
      <c r="N137" s="139"/>
      <c r="O137" s="110">
        <f t="shared" si="3"/>
        <v>-14734</v>
      </c>
    </row>
    <row r="138" spans="1:15" x14ac:dyDescent="0.25">
      <c r="A138" s="296">
        <v>125</v>
      </c>
      <c r="B138" s="108" t="s">
        <v>758</v>
      </c>
      <c r="C138" s="109" t="s">
        <v>668</v>
      </c>
      <c r="D138" s="109">
        <v>1</v>
      </c>
      <c r="E138" s="109">
        <v>2</v>
      </c>
      <c r="F138" s="107">
        <v>26687</v>
      </c>
      <c r="G138" s="107">
        <v>53374</v>
      </c>
      <c r="H138" s="113">
        <v>25561</v>
      </c>
      <c r="I138" s="107">
        <f t="shared" si="2"/>
        <v>25561</v>
      </c>
      <c r="J138" s="111">
        <v>0</v>
      </c>
      <c r="K138" s="111">
        <v>0</v>
      </c>
      <c r="L138" s="113">
        <v>0</v>
      </c>
      <c r="M138" s="136">
        <v>0</v>
      </c>
      <c r="N138" s="139"/>
      <c r="O138" s="110">
        <f t="shared" si="3"/>
        <v>-1126</v>
      </c>
    </row>
    <row r="139" spans="1:15" x14ac:dyDescent="0.25">
      <c r="A139" s="296">
        <v>126</v>
      </c>
      <c r="B139" s="114" t="s">
        <v>759</v>
      </c>
      <c r="C139" s="109" t="s">
        <v>668</v>
      </c>
      <c r="D139" s="109">
        <v>1</v>
      </c>
      <c r="E139" s="109">
        <v>1</v>
      </c>
      <c r="F139" s="107">
        <v>244912</v>
      </c>
      <c r="G139" s="107">
        <v>244912</v>
      </c>
      <c r="H139" s="107">
        <v>244912</v>
      </c>
      <c r="I139" s="107">
        <f t="shared" si="2"/>
        <v>244912</v>
      </c>
      <c r="J139" s="111">
        <v>0</v>
      </c>
      <c r="K139" s="111">
        <v>0</v>
      </c>
      <c r="L139" s="113">
        <v>0</v>
      </c>
      <c r="M139" s="136">
        <v>0</v>
      </c>
      <c r="N139" s="139"/>
      <c r="O139" s="110">
        <f t="shared" si="3"/>
        <v>0</v>
      </c>
    </row>
    <row r="140" spans="1:15" x14ac:dyDescent="0.25">
      <c r="A140" s="296">
        <v>127</v>
      </c>
      <c r="B140" s="114" t="s">
        <v>760</v>
      </c>
      <c r="C140" s="109" t="s">
        <v>668</v>
      </c>
      <c r="D140" s="109">
        <v>1</v>
      </c>
      <c r="E140" s="109">
        <v>2</v>
      </c>
      <c r="F140" s="107">
        <v>45570</v>
      </c>
      <c r="G140" s="107">
        <f>E140*F140</f>
        <v>91140</v>
      </c>
      <c r="H140" s="107">
        <v>43647</v>
      </c>
      <c r="I140" s="107">
        <f t="shared" si="2"/>
        <v>43647</v>
      </c>
      <c r="J140" s="111">
        <v>1</v>
      </c>
      <c r="K140" s="111">
        <v>43286</v>
      </c>
      <c r="L140" s="113">
        <v>0</v>
      </c>
      <c r="M140" s="136">
        <v>0</v>
      </c>
      <c r="N140" s="139"/>
      <c r="O140" s="110">
        <f t="shared" si="3"/>
        <v>-1923</v>
      </c>
    </row>
    <row r="141" spans="1:15" x14ac:dyDescent="0.25">
      <c r="A141" s="296">
        <v>128</v>
      </c>
      <c r="B141" s="108" t="s">
        <v>761</v>
      </c>
      <c r="C141" s="109" t="s">
        <v>668</v>
      </c>
      <c r="D141" s="109">
        <v>1</v>
      </c>
      <c r="E141" s="109">
        <v>2</v>
      </c>
      <c r="F141" s="107">
        <v>81980</v>
      </c>
      <c r="G141" s="107">
        <f>F141*E141</f>
        <v>163960</v>
      </c>
      <c r="H141" s="107">
        <v>88322</v>
      </c>
      <c r="I141" s="107">
        <f t="shared" ref="I141:I204" si="4">H141*D141</f>
        <v>88322</v>
      </c>
      <c r="J141" s="111"/>
      <c r="K141" s="111"/>
      <c r="L141" s="113"/>
      <c r="M141" s="136"/>
      <c r="N141" s="139" t="s">
        <v>986</v>
      </c>
      <c r="O141" s="110">
        <f t="shared" si="3"/>
        <v>6342</v>
      </c>
    </row>
    <row r="142" spans="1:15" x14ac:dyDescent="0.25">
      <c r="A142" s="296">
        <v>129</v>
      </c>
      <c r="B142" s="108" t="s">
        <v>1012</v>
      </c>
      <c r="C142" s="109" t="s">
        <v>668</v>
      </c>
      <c r="D142" s="109">
        <v>1</v>
      </c>
      <c r="E142" s="109">
        <v>2</v>
      </c>
      <c r="F142" s="107">
        <v>26687</v>
      </c>
      <c r="G142" s="107">
        <f>F142*E142</f>
        <v>53374</v>
      </c>
      <c r="H142" s="107">
        <v>77791</v>
      </c>
      <c r="I142" s="107">
        <f t="shared" si="4"/>
        <v>77791</v>
      </c>
      <c r="J142" s="111"/>
      <c r="K142" s="111"/>
      <c r="L142" s="113"/>
      <c r="M142" s="136"/>
      <c r="N142" s="139" t="s">
        <v>986</v>
      </c>
      <c r="O142" s="110">
        <f t="shared" ref="O142:O195" si="5">H142-F142</f>
        <v>51104</v>
      </c>
    </row>
    <row r="143" spans="1:15" x14ac:dyDescent="0.25">
      <c r="A143" s="296"/>
      <c r="B143" s="116" t="s">
        <v>696</v>
      </c>
      <c r="C143" s="109"/>
      <c r="D143" s="109"/>
      <c r="E143" s="109"/>
      <c r="F143" s="107"/>
      <c r="G143" s="117">
        <f>SUM(G89:G142)</f>
        <v>24609151</v>
      </c>
      <c r="H143" s="117"/>
      <c r="I143" s="107"/>
      <c r="J143" s="130"/>
      <c r="K143" s="130"/>
      <c r="L143" s="113"/>
      <c r="M143" s="136"/>
      <c r="N143" s="139"/>
      <c r="O143" s="110">
        <f t="shared" si="5"/>
        <v>0</v>
      </c>
    </row>
    <row r="144" spans="1:15" x14ac:dyDescent="0.25">
      <c r="A144" s="296"/>
      <c r="B144" s="116" t="s">
        <v>762</v>
      </c>
      <c r="C144" s="109"/>
      <c r="D144" s="109"/>
      <c r="E144" s="109"/>
      <c r="F144" s="107"/>
      <c r="G144" s="107"/>
      <c r="H144" s="107"/>
      <c r="I144" s="107"/>
      <c r="J144" s="111"/>
      <c r="K144" s="111"/>
      <c r="L144" s="113"/>
      <c r="M144" s="136"/>
      <c r="N144" s="139"/>
      <c r="O144" s="110">
        <f t="shared" si="5"/>
        <v>0</v>
      </c>
    </row>
    <row r="145" spans="1:15" x14ac:dyDescent="0.25">
      <c r="A145" s="296">
        <v>130</v>
      </c>
      <c r="B145" s="108" t="s">
        <v>763</v>
      </c>
      <c r="C145" s="109" t="s">
        <v>668</v>
      </c>
      <c r="D145" s="109">
        <v>3</v>
      </c>
      <c r="E145" s="109">
        <v>5</v>
      </c>
      <c r="F145" s="107">
        <v>291532</v>
      </c>
      <c r="G145" s="107">
        <v>1457660</v>
      </c>
      <c r="H145" s="118">
        <v>291532</v>
      </c>
      <c r="I145" s="107">
        <f>H145*D145</f>
        <v>874596</v>
      </c>
      <c r="J145" s="111">
        <v>5</v>
      </c>
      <c r="K145" s="111">
        <v>1258061</v>
      </c>
      <c r="L145" s="113">
        <v>2</v>
      </c>
      <c r="M145" s="136">
        <v>583064</v>
      </c>
      <c r="N145" s="139"/>
      <c r="O145" s="110">
        <f t="shared" si="5"/>
        <v>0</v>
      </c>
    </row>
    <row r="146" spans="1:15" x14ac:dyDescent="0.25">
      <c r="A146" s="296">
        <v>131</v>
      </c>
      <c r="B146" s="108" t="s">
        <v>764</v>
      </c>
      <c r="C146" s="109" t="s">
        <v>668</v>
      </c>
      <c r="D146" s="109">
        <v>2</v>
      </c>
      <c r="E146" s="109">
        <v>4</v>
      </c>
      <c r="F146" s="107">
        <v>222749</v>
      </c>
      <c r="G146" s="107">
        <v>890996</v>
      </c>
      <c r="H146" s="118">
        <v>222749</v>
      </c>
      <c r="I146" s="107">
        <f t="shared" si="4"/>
        <v>445498</v>
      </c>
      <c r="J146" s="111">
        <v>5</v>
      </c>
      <c r="K146" s="111">
        <v>1113745</v>
      </c>
      <c r="L146" s="113">
        <v>1</v>
      </c>
      <c r="M146" s="136">
        <v>222749</v>
      </c>
      <c r="N146" s="139"/>
      <c r="O146" s="110">
        <f t="shared" si="5"/>
        <v>0</v>
      </c>
    </row>
    <row r="147" spans="1:15" x14ac:dyDescent="0.25">
      <c r="A147" s="296">
        <v>132</v>
      </c>
      <c r="B147" s="108" t="s">
        <v>765</v>
      </c>
      <c r="C147" s="109" t="s">
        <v>668</v>
      </c>
      <c r="D147" s="109">
        <v>3</v>
      </c>
      <c r="E147" s="109">
        <v>5</v>
      </c>
      <c r="F147" s="107">
        <v>314212</v>
      </c>
      <c r="G147" s="107">
        <v>1571060</v>
      </c>
      <c r="H147" s="118">
        <v>314212</v>
      </c>
      <c r="I147" s="107">
        <f t="shared" si="4"/>
        <v>942636</v>
      </c>
      <c r="J147" s="111">
        <v>5</v>
      </c>
      <c r="K147" s="111">
        <v>1367695.67</v>
      </c>
      <c r="L147" s="113">
        <v>1</v>
      </c>
      <c r="M147" s="136">
        <v>295724.33</v>
      </c>
      <c r="N147" s="139"/>
      <c r="O147" s="110">
        <f t="shared" si="5"/>
        <v>0</v>
      </c>
    </row>
    <row r="148" spans="1:15" x14ac:dyDescent="0.25">
      <c r="A148" s="296"/>
      <c r="B148" s="116" t="s">
        <v>696</v>
      </c>
      <c r="C148" s="109"/>
      <c r="D148" s="109"/>
      <c r="E148" s="109"/>
      <c r="F148" s="107"/>
      <c r="G148" s="117">
        <f>SUM(G145:G147)</f>
        <v>3919716</v>
      </c>
      <c r="H148" s="117"/>
      <c r="I148" s="107"/>
      <c r="J148" s="130"/>
      <c r="K148" s="130"/>
      <c r="L148" s="113"/>
      <c r="M148" s="136"/>
      <c r="N148" s="139"/>
      <c r="O148" s="110">
        <f t="shared" si="5"/>
        <v>0</v>
      </c>
    </row>
    <row r="149" spans="1:15" x14ac:dyDescent="0.25">
      <c r="A149" s="296"/>
      <c r="B149" s="116" t="s">
        <v>766</v>
      </c>
      <c r="C149" s="109"/>
      <c r="D149" s="109"/>
      <c r="E149" s="109"/>
      <c r="F149" s="107"/>
      <c r="G149" s="107"/>
      <c r="H149" s="107"/>
      <c r="I149" s="107"/>
      <c r="J149" s="111"/>
      <c r="K149" s="111"/>
      <c r="L149" s="113"/>
      <c r="M149" s="136"/>
      <c r="N149" s="139"/>
      <c r="O149" s="110">
        <f t="shared" si="5"/>
        <v>0</v>
      </c>
    </row>
    <row r="150" spans="1:15" x14ac:dyDescent="0.25">
      <c r="A150" s="296">
        <v>133</v>
      </c>
      <c r="B150" s="108" t="s">
        <v>767</v>
      </c>
      <c r="C150" s="109" t="s">
        <v>668</v>
      </c>
      <c r="D150" s="109">
        <v>1</v>
      </c>
      <c r="E150" s="109">
        <v>3</v>
      </c>
      <c r="F150" s="107">
        <v>633600</v>
      </c>
      <c r="G150" s="107">
        <v>1900800</v>
      </c>
      <c r="H150" s="121">
        <v>469930</v>
      </c>
      <c r="I150" s="107">
        <f>H150*D150</f>
        <v>469930</v>
      </c>
      <c r="J150" s="111"/>
      <c r="K150" s="111"/>
      <c r="L150" s="113"/>
      <c r="M150" s="136"/>
      <c r="N150" s="139" t="s">
        <v>986</v>
      </c>
      <c r="O150" s="110">
        <f t="shared" si="5"/>
        <v>-163670</v>
      </c>
    </row>
    <row r="151" spans="1:15" x14ac:dyDescent="0.25">
      <c r="A151" s="296">
        <v>134</v>
      </c>
      <c r="B151" s="108" t="s">
        <v>768</v>
      </c>
      <c r="C151" s="109" t="s">
        <v>668</v>
      </c>
      <c r="D151" s="109">
        <v>1</v>
      </c>
      <c r="E151" s="109">
        <v>3</v>
      </c>
      <c r="F151" s="107">
        <v>118800</v>
      </c>
      <c r="G151" s="107">
        <v>356400</v>
      </c>
      <c r="H151" s="121">
        <v>88112</v>
      </c>
      <c r="I151" s="107">
        <f t="shared" si="4"/>
        <v>88112</v>
      </c>
      <c r="J151" s="111"/>
      <c r="K151" s="111"/>
      <c r="L151" s="113"/>
      <c r="M151" s="136"/>
      <c r="N151" s="139" t="s">
        <v>986</v>
      </c>
      <c r="O151" s="110">
        <f t="shared" si="5"/>
        <v>-30688</v>
      </c>
    </row>
    <row r="152" spans="1:15" x14ac:dyDescent="0.25">
      <c r="A152" s="296">
        <v>135</v>
      </c>
      <c r="B152" s="108" t="s">
        <v>769</v>
      </c>
      <c r="C152" s="109" t="s">
        <v>668</v>
      </c>
      <c r="D152" s="109">
        <v>1</v>
      </c>
      <c r="E152" s="109">
        <v>3</v>
      </c>
      <c r="F152" s="107">
        <v>118800</v>
      </c>
      <c r="G152" s="107">
        <v>356400</v>
      </c>
      <c r="H152" s="121">
        <v>88112</v>
      </c>
      <c r="I152" s="107">
        <f t="shared" si="4"/>
        <v>88112</v>
      </c>
      <c r="J152" s="111"/>
      <c r="K152" s="111"/>
      <c r="L152" s="113"/>
      <c r="M152" s="136"/>
      <c r="N152" s="139" t="s">
        <v>986</v>
      </c>
      <c r="O152" s="110">
        <f t="shared" si="5"/>
        <v>-30688</v>
      </c>
    </row>
    <row r="153" spans="1:15" x14ac:dyDescent="0.25">
      <c r="A153" s="296">
        <v>136</v>
      </c>
      <c r="B153" s="122" t="s">
        <v>1149</v>
      </c>
      <c r="C153" s="109" t="s">
        <v>668</v>
      </c>
      <c r="D153" s="109">
        <v>1</v>
      </c>
      <c r="E153" s="109">
        <v>1</v>
      </c>
      <c r="F153" s="107">
        <v>85536</v>
      </c>
      <c r="G153" s="107">
        <v>85536</v>
      </c>
      <c r="H153" s="121">
        <f>F153</f>
        <v>85536</v>
      </c>
      <c r="I153" s="107">
        <f t="shared" si="4"/>
        <v>85536</v>
      </c>
      <c r="J153" s="142">
        <v>3</v>
      </c>
      <c r="K153" s="142">
        <v>1162320</v>
      </c>
      <c r="L153" s="143">
        <v>0</v>
      </c>
      <c r="M153" s="144">
        <v>0</v>
      </c>
      <c r="N153" s="139"/>
      <c r="O153" s="110">
        <f t="shared" si="5"/>
        <v>0</v>
      </c>
    </row>
    <row r="154" spans="1:15" x14ac:dyDescent="0.25">
      <c r="A154" s="296">
        <v>137</v>
      </c>
      <c r="B154" s="122" t="s">
        <v>770</v>
      </c>
      <c r="C154" s="109" t="s">
        <v>668</v>
      </c>
      <c r="D154" s="109">
        <v>1</v>
      </c>
      <c r="E154" s="109">
        <v>1</v>
      </c>
      <c r="F154" s="107">
        <v>85536</v>
      </c>
      <c r="G154" s="107">
        <v>85536</v>
      </c>
      <c r="H154" s="120">
        <f>F154</f>
        <v>85536</v>
      </c>
      <c r="I154" s="107">
        <f t="shared" si="4"/>
        <v>85536</v>
      </c>
      <c r="J154" s="111">
        <v>1</v>
      </c>
      <c r="K154" s="111">
        <v>81566</v>
      </c>
      <c r="L154" s="113">
        <v>0</v>
      </c>
      <c r="M154" s="136">
        <v>0</v>
      </c>
      <c r="N154" s="139"/>
      <c r="O154" s="110">
        <f t="shared" si="5"/>
        <v>0</v>
      </c>
    </row>
    <row r="155" spans="1:15" x14ac:dyDescent="0.25">
      <c r="A155" s="296">
        <v>138</v>
      </c>
      <c r="B155" s="122" t="s">
        <v>1150</v>
      </c>
      <c r="C155" s="109" t="s">
        <v>668</v>
      </c>
      <c r="D155" s="109">
        <v>1</v>
      </c>
      <c r="E155" s="109">
        <v>2</v>
      </c>
      <c r="F155" s="107">
        <v>320760</v>
      </c>
      <c r="G155" s="107">
        <v>641520</v>
      </c>
      <c r="H155" s="121">
        <f>F155</f>
        <v>320760</v>
      </c>
      <c r="I155" s="107">
        <f t="shared" si="4"/>
        <v>320760</v>
      </c>
      <c r="J155" s="142">
        <v>3</v>
      </c>
      <c r="K155" s="142">
        <v>1162320</v>
      </c>
      <c r="L155" s="143">
        <v>0</v>
      </c>
      <c r="M155" s="144">
        <v>0</v>
      </c>
      <c r="N155" s="139"/>
      <c r="O155" s="110">
        <f t="shared" si="5"/>
        <v>0</v>
      </c>
    </row>
    <row r="156" spans="1:15" x14ac:dyDescent="0.25">
      <c r="A156" s="296">
        <v>139</v>
      </c>
      <c r="B156" s="108" t="s">
        <v>771</v>
      </c>
      <c r="C156" s="109" t="s">
        <v>668</v>
      </c>
      <c r="D156" s="109">
        <v>1</v>
      </c>
      <c r="E156" s="109">
        <v>2</v>
      </c>
      <c r="F156" s="107">
        <v>60192</v>
      </c>
      <c r="G156" s="107">
        <v>120384</v>
      </c>
      <c r="H156" s="120">
        <v>57399</v>
      </c>
      <c r="I156" s="107">
        <f t="shared" si="4"/>
        <v>57399</v>
      </c>
      <c r="J156" s="111">
        <v>1</v>
      </c>
      <c r="K156" s="111">
        <v>57399</v>
      </c>
      <c r="L156" s="113">
        <v>0</v>
      </c>
      <c r="M156" s="136">
        <v>0</v>
      </c>
      <c r="N156" s="139"/>
      <c r="O156" s="110">
        <f t="shared" si="5"/>
        <v>-2793</v>
      </c>
    </row>
    <row r="157" spans="1:15" x14ac:dyDescent="0.25">
      <c r="A157" s="296">
        <v>140</v>
      </c>
      <c r="B157" s="108" t="s">
        <v>772</v>
      </c>
      <c r="C157" s="109" t="s">
        <v>668</v>
      </c>
      <c r="D157" s="109">
        <v>1</v>
      </c>
      <c r="E157" s="109">
        <v>2</v>
      </c>
      <c r="F157" s="107">
        <v>85536</v>
      </c>
      <c r="G157" s="107">
        <v>171072</v>
      </c>
      <c r="H157" s="120">
        <v>74769</v>
      </c>
      <c r="I157" s="107">
        <f t="shared" si="4"/>
        <v>74769</v>
      </c>
      <c r="J157" s="111">
        <v>1</v>
      </c>
      <c r="K157" s="111">
        <v>74769</v>
      </c>
      <c r="L157" s="113">
        <v>1</v>
      </c>
      <c r="M157" s="136">
        <v>74769</v>
      </c>
      <c r="N157" s="139"/>
      <c r="O157" s="110">
        <f t="shared" si="5"/>
        <v>-10767</v>
      </c>
    </row>
    <row r="158" spans="1:15" x14ac:dyDescent="0.25">
      <c r="A158" s="296">
        <v>141</v>
      </c>
      <c r="B158" s="108" t="s">
        <v>773</v>
      </c>
      <c r="C158" s="109" t="s">
        <v>668</v>
      </c>
      <c r="D158" s="109">
        <v>1</v>
      </c>
      <c r="E158" s="109">
        <v>2</v>
      </c>
      <c r="F158" s="107">
        <v>274824</v>
      </c>
      <c r="G158" s="107">
        <v>549648</v>
      </c>
      <c r="H158" s="120">
        <v>262070</v>
      </c>
      <c r="I158" s="107">
        <f t="shared" si="4"/>
        <v>262070</v>
      </c>
      <c r="J158" s="111">
        <v>1</v>
      </c>
      <c r="K158" s="111">
        <v>262070</v>
      </c>
      <c r="L158" s="113">
        <v>0</v>
      </c>
      <c r="M158" s="136">
        <v>0</v>
      </c>
      <c r="N158" s="139"/>
      <c r="O158" s="110">
        <f t="shared" si="5"/>
        <v>-12754</v>
      </c>
    </row>
    <row r="159" spans="1:15" x14ac:dyDescent="0.25">
      <c r="A159" s="296">
        <v>142</v>
      </c>
      <c r="B159" s="108" t="s">
        <v>774</v>
      </c>
      <c r="C159" s="109" t="s">
        <v>668</v>
      </c>
      <c r="D159" s="109">
        <v>1</v>
      </c>
      <c r="E159" s="109">
        <v>2</v>
      </c>
      <c r="F159" s="107">
        <v>295416</v>
      </c>
      <c r="G159" s="107">
        <v>590832</v>
      </c>
      <c r="H159" s="120">
        <v>281706</v>
      </c>
      <c r="I159" s="107">
        <f t="shared" si="4"/>
        <v>281706</v>
      </c>
      <c r="J159" s="111">
        <v>1</v>
      </c>
      <c r="K159" s="111">
        <v>281706</v>
      </c>
      <c r="L159" s="113">
        <v>1</v>
      </c>
      <c r="M159" s="136">
        <v>281706</v>
      </c>
      <c r="N159" s="139"/>
      <c r="O159" s="110">
        <f t="shared" si="5"/>
        <v>-13710</v>
      </c>
    </row>
    <row r="160" spans="1:15" x14ac:dyDescent="0.25">
      <c r="A160" s="296">
        <v>143</v>
      </c>
      <c r="B160" s="108" t="s">
        <v>775</v>
      </c>
      <c r="C160" s="109" t="s">
        <v>668</v>
      </c>
      <c r="D160" s="109">
        <v>1</v>
      </c>
      <c r="E160" s="109">
        <v>2</v>
      </c>
      <c r="F160" s="107">
        <v>60192</v>
      </c>
      <c r="G160" s="107">
        <v>120384</v>
      </c>
      <c r="H160" s="120">
        <v>57399</v>
      </c>
      <c r="I160" s="107">
        <f t="shared" si="4"/>
        <v>57399</v>
      </c>
      <c r="J160" s="111">
        <v>1</v>
      </c>
      <c r="K160" s="111">
        <v>57399</v>
      </c>
      <c r="L160" s="113">
        <v>0</v>
      </c>
      <c r="M160" s="136">
        <v>0</v>
      </c>
      <c r="N160" s="139"/>
      <c r="O160" s="110">
        <f t="shared" si="5"/>
        <v>-2793</v>
      </c>
    </row>
    <row r="161" spans="1:19" x14ac:dyDescent="0.25">
      <c r="A161" s="296">
        <v>144</v>
      </c>
      <c r="B161" s="108" t="s">
        <v>776</v>
      </c>
      <c r="C161" s="109" t="s">
        <v>668</v>
      </c>
      <c r="D161" s="109">
        <v>1</v>
      </c>
      <c r="E161" s="109">
        <v>2</v>
      </c>
      <c r="F161" s="107">
        <v>85536</v>
      </c>
      <c r="G161" s="107">
        <v>171072</v>
      </c>
      <c r="H161" s="120">
        <v>74769</v>
      </c>
      <c r="I161" s="107">
        <f t="shared" si="4"/>
        <v>74769</v>
      </c>
      <c r="J161" s="111">
        <v>1</v>
      </c>
      <c r="K161" s="111">
        <v>74769</v>
      </c>
      <c r="L161" s="113">
        <v>1</v>
      </c>
      <c r="M161" s="136">
        <v>74769</v>
      </c>
      <c r="N161" s="139"/>
      <c r="O161" s="110">
        <f t="shared" si="5"/>
        <v>-10767</v>
      </c>
    </row>
    <row r="162" spans="1:19" x14ac:dyDescent="0.25">
      <c r="A162" s="296">
        <v>145</v>
      </c>
      <c r="B162" s="108" t="s">
        <v>777</v>
      </c>
      <c r="C162" s="109" t="s">
        <v>668</v>
      </c>
      <c r="D162" s="109">
        <v>1</v>
      </c>
      <c r="E162" s="109">
        <v>2</v>
      </c>
      <c r="F162" s="107">
        <v>132694</v>
      </c>
      <c r="G162" s="107">
        <v>265388</v>
      </c>
      <c r="H162" s="120">
        <v>122767</v>
      </c>
      <c r="I162" s="107">
        <f t="shared" si="4"/>
        <v>122767</v>
      </c>
      <c r="J162" s="111">
        <v>2</v>
      </c>
      <c r="K162" s="111">
        <v>245657</v>
      </c>
      <c r="L162" s="113">
        <v>0</v>
      </c>
      <c r="M162" s="136">
        <v>0</v>
      </c>
      <c r="N162" s="139"/>
      <c r="O162" s="110">
        <f t="shared" si="5"/>
        <v>-9927</v>
      </c>
    </row>
    <row r="163" spans="1:19" x14ac:dyDescent="0.25">
      <c r="A163" s="296">
        <v>146</v>
      </c>
      <c r="B163" s="108" t="s">
        <v>778</v>
      </c>
      <c r="C163" s="109" t="s">
        <v>668</v>
      </c>
      <c r="D163" s="109">
        <v>2</v>
      </c>
      <c r="E163" s="109">
        <v>6</v>
      </c>
      <c r="F163" s="107">
        <v>287496</v>
      </c>
      <c r="G163" s="107">
        <v>1724976</v>
      </c>
      <c r="H163" s="120">
        <f>F163</f>
        <v>287496</v>
      </c>
      <c r="I163" s="107">
        <f t="shared" si="4"/>
        <v>574992</v>
      </c>
      <c r="J163" s="111">
        <v>6</v>
      </c>
      <c r="K163" s="111">
        <v>2304432</v>
      </c>
      <c r="L163" s="113">
        <v>0</v>
      </c>
      <c r="M163" s="136">
        <v>0</v>
      </c>
      <c r="N163" s="139"/>
      <c r="O163" s="110">
        <f t="shared" si="5"/>
        <v>0</v>
      </c>
    </row>
    <row r="164" spans="1:19" x14ac:dyDescent="0.25">
      <c r="A164" s="296">
        <v>147</v>
      </c>
      <c r="B164" s="108" t="s">
        <v>779</v>
      </c>
      <c r="C164" s="109" t="s">
        <v>668</v>
      </c>
      <c r="D164" s="109">
        <v>2</v>
      </c>
      <c r="E164" s="109">
        <v>2</v>
      </c>
      <c r="F164" s="107">
        <v>158400</v>
      </c>
      <c r="G164" s="107">
        <v>316800</v>
      </c>
      <c r="H164" s="120">
        <f>F164</f>
        <v>158400</v>
      </c>
      <c r="I164" s="107">
        <f t="shared" si="4"/>
        <v>316800</v>
      </c>
      <c r="J164" s="111">
        <v>2</v>
      </c>
      <c r="K164" s="111">
        <v>456772</v>
      </c>
      <c r="L164" s="113">
        <v>0</v>
      </c>
      <c r="M164" s="136">
        <v>0</v>
      </c>
      <c r="N164" s="139"/>
      <c r="O164" s="110">
        <f t="shared" si="5"/>
        <v>0</v>
      </c>
    </row>
    <row r="165" spans="1:19" x14ac:dyDescent="0.25">
      <c r="A165" s="296">
        <v>148</v>
      </c>
      <c r="B165" s="108" t="s">
        <v>780</v>
      </c>
      <c r="C165" s="109" t="s">
        <v>668</v>
      </c>
      <c r="D165" s="109">
        <v>1</v>
      </c>
      <c r="E165" s="109">
        <v>7</v>
      </c>
      <c r="F165" s="107">
        <v>23760</v>
      </c>
      <c r="G165" s="107">
        <v>166320</v>
      </c>
      <c r="H165" s="121">
        <f>F165</f>
        <v>23760</v>
      </c>
      <c r="I165" s="107">
        <f t="shared" si="4"/>
        <v>23760</v>
      </c>
      <c r="J165" s="111">
        <v>0</v>
      </c>
      <c r="K165" s="111">
        <v>0</v>
      </c>
      <c r="L165" s="113">
        <v>0</v>
      </c>
      <c r="M165" s="136">
        <v>0</v>
      </c>
      <c r="N165" s="139"/>
      <c r="O165" s="110">
        <f t="shared" si="5"/>
        <v>0</v>
      </c>
    </row>
    <row r="166" spans="1:19" x14ac:dyDescent="0.25">
      <c r="A166" s="296">
        <v>149</v>
      </c>
      <c r="B166" s="108" t="s">
        <v>781</v>
      </c>
      <c r="C166" s="109" t="s">
        <v>668</v>
      </c>
      <c r="D166" s="109">
        <v>1</v>
      </c>
      <c r="E166" s="109">
        <v>1</v>
      </c>
      <c r="F166" s="107">
        <v>132264</v>
      </c>
      <c r="G166" s="107">
        <v>132264</v>
      </c>
      <c r="H166" s="120">
        <v>128871</v>
      </c>
      <c r="I166" s="107">
        <f t="shared" si="4"/>
        <v>128871</v>
      </c>
      <c r="J166" s="111">
        <v>2</v>
      </c>
      <c r="K166" s="111">
        <v>257872</v>
      </c>
      <c r="L166" s="113">
        <v>0</v>
      </c>
      <c r="M166" s="136">
        <v>0</v>
      </c>
      <c r="N166" s="139"/>
      <c r="O166" s="110">
        <f t="shared" si="5"/>
        <v>-3393</v>
      </c>
    </row>
    <row r="167" spans="1:19" x14ac:dyDescent="0.25">
      <c r="A167" s="296">
        <v>150</v>
      </c>
      <c r="B167" s="114" t="s">
        <v>782</v>
      </c>
      <c r="C167" s="109" t="s">
        <v>668</v>
      </c>
      <c r="D167" s="109">
        <v>1</v>
      </c>
      <c r="E167" s="109">
        <v>1</v>
      </c>
      <c r="F167" s="107">
        <v>367488</v>
      </c>
      <c r="G167" s="107">
        <v>367488</v>
      </c>
      <c r="H167" s="120">
        <v>359640</v>
      </c>
      <c r="I167" s="107">
        <f t="shared" si="4"/>
        <v>359640</v>
      </c>
      <c r="J167" s="111">
        <v>1</v>
      </c>
      <c r="K167" s="111">
        <v>359640</v>
      </c>
      <c r="L167" s="113">
        <v>0</v>
      </c>
      <c r="M167" s="136">
        <v>0</v>
      </c>
      <c r="N167" s="139"/>
      <c r="O167" s="110">
        <f t="shared" si="5"/>
        <v>-7848</v>
      </c>
    </row>
    <row r="168" spans="1:19" ht="15.6" x14ac:dyDescent="0.25">
      <c r="A168" s="296">
        <v>151</v>
      </c>
      <c r="B168" s="108" t="s">
        <v>783</v>
      </c>
      <c r="C168" s="109" t="s">
        <v>668</v>
      </c>
      <c r="D168" s="109">
        <v>1</v>
      </c>
      <c r="E168" s="109">
        <v>1</v>
      </c>
      <c r="F168" s="107">
        <v>68904</v>
      </c>
      <c r="G168" s="107">
        <v>68904</v>
      </c>
      <c r="H168" s="119">
        <f>F168</f>
        <v>68904</v>
      </c>
      <c r="I168" s="107">
        <f t="shared" si="4"/>
        <v>68904</v>
      </c>
      <c r="J168" s="111">
        <v>0</v>
      </c>
      <c r="K168" s="111">
        <v>0</v>
      </c>
      <c r="L168" s="113">
        <v>0</v>
      </c>
      <c r="M168" s="113">
        <v>0</v>
      </c>
      <c r="N168" s="141"/>
      <c r="O168" s="110">
        <f t="shared" si="5"/>
        <v>0</v>
      </c>
      <c r="P168" s="124"/>
      <c r="Q168" s="124"/>
      <c r="R168" s="124"/>
      <c r="S168" s="115"/>
    </row>
    <row r="169" spans="1:19" ht="15.6" x14ac:dyDescent="0.25">
      <c r="A169" s="296">
        <v>152</v>
      </c>
      <c r="B169" s="108" t="s">
        <v>784</v>
      </c>
      <c r="C169" s="109" t="s">
        <v>668</v>
      </c>
      <c r="D169" s="109">
        <v>1</v>
      </c>
      <c r="E169" s="109">
        <v>20</v>
      </c>
      <c r="F169" s="107">
        <v>37256</v>
      </c>
      <c r="G169" s="107">
        <v>745120</v>
      </c>
      <c r="H169" s="120">
        <v>35526</v>
      </c>
      <c r="I169" s="107">
        <f t="shared" si="4"/>
        <v>35526</v>
      </c>
      <c r="J169" s="111">
        <v>0</v>
      </c>
      <c r="K169" s="111">
        <v>0</v>
      </c>
      <c r="L169" s="113">
        <v>0</v>
      </c>
      <c r="M169" s="113">
        <v>0</v>
      </c>
      <c r="N169" s="141"/>
      <c r="O169" s="110">
        <f t="shared" si="5"/>
        <v>-1730</v>
      </c>
      <c r="P169" s="124"/>
      <c r="Q169" s="124"/>
      <c r="R169" s="124"/>
      <c r="S169" s="115"/>
    </row>
    <row r="170" spans="1:19" x14ac:dyDescent="0.25">
      <c r="A170" s="296">
        <v>155</v>
      </c>
      <c r="B170" s="108" t="s">
        <v>787</v>
      </c>
      <c r="C170" s="109" t="s">
        <v>668</v>
      </c>
      <c r="D170" s="109">
        <v>1</v>
      </c>
      <c r="E170" s="109">
        <v>2</v>
      </c>
      <c r="F170" s="107">
        <v>189827</v>
      </c>
      <c r="G170" s="107">
        <v>379654</v>
      </c>
      <c r="H170" s="120">
        <v>161622</v>
      </c>
      <c r="I170" s="107">
        <f t="shared" si="4"/>
        <v>161622</v>
      </c>
      <c r="J170" s="111">
        <v>0</v>
      </c>
      <c r="K170" s="111">
        <v>0</v>
      </c>
      <c r="L170" s="113">
        <v>0</v>
      </c>
      <c r="M170" s="113">
        <v>0</v>
      </c>
      <c r="N170" s="139"/>
      <c r="O170" s="110">
        <f t="shared" si="5"/>
        <v>-28205</v>
      </c>
    </row>
    <row r="171" spans="1:19" x14ac:dyDescent="0.25">
      <c r="A171" s="296"/>
      <c r="B171" s="116" t="s">
        <v>696</v>
      </c>
      <c r="C171" s="109"/>
      <c r="D171" s="109"/>
      <c r="E171" s="109"/>
      <c r="F171" s="107"/>
      <c r="G171" s="117">
        <v>10961963</v>
      </c>
      <c r="H171" s="117"/>
      <c r="I171" s="107"/>
      <c r="J171" s="130"/>
      <c r="K171" s="130"/>
      <c r="L171" s="113"/>
      <c r="M171" s="113"/>
      <c r="N171" s="139"/>
      <c r="O171" s="110">
        <f t="shared" si="5"/>
        <v>0</v>
      </c>
    </row>
    <row r="172" spans="1:19" x14ac:dyDescent="0.25">
      <c r="A172" s="296"/>
      <c r="B172" s="116" t="s">
        <v>788</v>
      </c>
      <c r="C172" s="109"/>
      <c r="D172" s="109"/>
      <c r="E172" s="109"/>
      <c r="F172" s="107"/>
      <c r="G172" s="107"/>
      <c r="H172" s="107"/>
      <c r="I172" s="107"/>
      <c r="J172" s="111"/>
      <c r="K172" s="111"/>
      <c r="L172" s="113"/>
      <c r="M172" s="113"/>
      <c r="N172" s="139"/>
      <c r="O172" s="110">
        <f t="shared" si="5"/>
        <v>0</v>
      </c>
    </row>
    <row r="173" spans="1:19" x14ac:dyDescent="0.25">
      <c r="A173" s="296">
        <v>156</v>
      </c>
      <c r="B173" s="108" t="s">
        <v>789</v>
      </c>
      <c r="C173" s="109" t="s">
        <v>692</v>
      </c>
      <c r="D173" s="109">
        <v>1</v>
      </c>
      <c r="E173" s="109">
        <v>30</v>
      </c>
      <c r="F173" s="107">
        <v>65963</v>
      </c>
      <c r="G173" s="107">
        <v>1978890</v>
      </c>
      <c r="H173" s="113">
        <v>66334</v>
      </c>
      <c r="I173" s="107">
        <f t="shared" si="4"/>
        <v>66334</v>
      </c>
      <c r="J173" s="111">
        <v>0</v>
      </c>
      <c r="K173" s="111">
        <v>0</v>
      </c>
      <c r="L173" s="113">
        <v>0</v>
      </c>
      <c r="M173" s="113">
        <v>0</v>
      </c>
      <c r="N173" s="139"/>
      <c r="O173" s="110">
        <f t="shared" si="5"/>
        <v>371</v>
      </c>
    </row>
    <row r="174" spans="1:19" x14ac:dyDescent="0.25">
      <c r="A174" s="296">
        <v>157</v>
      </c>
      <c r="B174" s="108" t="s">
        <v>790</v>
      </c>
      <c r="C174" s="109" t="s">
        <v>692</v>
      </c>
      <c r="D174" s="109">
        <v>1</v>
      </c>
      <c r="E174" s="109">
        <v>8</v>
      </c>
      <c r="F174" s="107">
        <v>60194</v>
      </c>
      <c r="G174" s="107">
        <v>481552</v>
      </c>
      <c r="H174" s="118">
        <v>60194</v>
      </c>
      <c r="I174" s="107">
        <f t="shared" si="4"/>
        <v>60194</v>
      </c>
      <c r="J174" s="111">
        <v>0</v>
      </c>
      <c r="K174" s="111">
        <v>0</v>
      </c>
      <c r="L174" s="113">
        <v>0</v>
      </c>
      <c r="M174" s="113">
        <v>0</v>
      </c>
      <c r="N174" s="139"/>
      <c r="O174" s="110">
        <f t="shared" si="5"/>
        <v>0</v>
      </c>
    </row>
    <row r="175" spans="1:19" x14ac:dyDescent="0.25">
      <c r="A175" s="296">
        <v>158</v>
      </c>
      <c r="B175" s="108" t="s">
        <v>791</v>
      </c>
      <c r="C175" s="109" t="s">
        <v>692</v>
      </c>
      <c r="D175" s="109">
        <v>1</v>
      </c>
      <c r="E175" s="109">
        <v>1</v>
      </c>
      <c r="F175" s="107">
        <v>89950</v>
      </c>
      <c r="G175" s="107">
        <v>89950</v>
      </c>
      <c r="H175" s="113">
        <v>121848</v>
      </c>
      <c r="I175" s="107">
        <f t="shared" si="4"/>
        <v>121848</v>
      </c>
      <c r="J175" s="111"/>
      <c r="K175" s="111"/>
      <c r="L175" s="113"/>
      <c r="M175" s="113"/>
      <c r="N175" s="139" t="s">
        <v>986</v>
      </c>
      <c r="O175" s="110">
        <f t="shared" si="5"/>
        <v>31898</v>
      </c>
    </row>
    <row r="176" spans="1:19" x14ac:dyDescent="0.25">
      <c r="A176" s="296">
        <v>159</v>
      </c>
      <c r="B176" s="108" t="s">
        <v>792</v>
      </c>
      <c r="C176" s="109" t="s">
        <v>692</v>
      </c>
      <c r="D176" s="109">
        <v>1</v>
      </c>
      <c r="E176" s="109">
        <v>1</v>
      </c>
      <c r="F176" s="107">
        <v>68089</v>
      </c>
      <c r="G176" s="107">
        <v>68089</v>
      </c>
      <c r="H176" s="113">
        <v>65213</v>
      </c>
      <c r="I176" s="107">
        <f t="shared" si="4"/>
        <v>65213</v>
      </c>
      <c r="J176" s="111">
        <v>0</v>
      </c>
      <c r="K176" s="111">
        <v>0</v>
      </c>
      <c r="L176" s="113">
        <v>0</v>
      </c>
      <c r="M176" s="113">
        <v>0</v>
      </c>
      <c r="N176" s="139"/>
      <c r="O176" s="110">
        <f t="shared" si="5"/>
        <v>-2876</v>
      </c>
    </row>
    <row r="177" spans="1:15" x14ac:dyDescent="0.25">
      <c r="A177" s="296">
        <v>160</v>
      </c>
      <c r="B177" s="108" t="s">
        <v>793</v>
      </c>
      <c r="C177" s="109" t="s">
        <v>692</v>
      </c>
      <c r="D177" s="109">
        <v>1</v>
      </c>
      <c r="E177" s="109">
        <v>1</v>
      </c>
      <c r="F177" s="107">
        <v>109382</v>
      </c>
      <c r="G177" s="107">
        <v>109382</v>
      </c>
      <c r="H177" s="113">
        <v>104760</v>
      </c>
      <c r="I177" s="107">
        <f t="shared" si="4"/>
        <v>104760</v>
      </c>
      <c r="J177" s="111">
        <v>0</v>
      </c>
      <c r="K177" s="111">
        <v>0</v>
      </c>
      <c r="L177" s="113">
        <v>0</v>
      </c>
      <c r="M177" s="113">
        <v>0</v>
      </c>
      <c r="N177" s="139"/>
      <c r="O177" s="110">
        <f t="shared" si="5"/>
        <v>-4622</v>
      </c>
    </row>
    <row r="178" spans="1:15" x14ac:dyDescent="0.25">
      <c r="A178" s="296">
        <v>161</v>
      </c>
      <c r="B178" s="108" t="s">
        <v>794</v>
      </c>
      <c r="C178" s="109" t="s">
        <v>692</v>
      </c>
      <c r="D178" s="109">
        <v>1</v>
      </c>
      <c r="E178" s="109">
        <v>2</v>
      </c>
      <c r="F178" s="107">
        <v>60075</v>
      </c>
      <c r="G178" s="107">
        <v>120150</v>
      </c>
      <c r="H178" s="113">
        <v>72770</v>
      </c>
      <c r="I178" s="107">
        <f t="shared" si="4"/>
        <v>72770</v>
      </c>
      <c r="J178" s="111">
        <v>0</v>
      </c>
      <c r="K178" s="111">
        <v>0</v>
      </c>
      <c r="L178" s="113">
        <v>0</v>
      </c>
      <c r="M178" s="113">
        <v>0</v>
      </c>
      <c r="N178" s="139"/>
      <c r="O178" s="110">
        <f t="shared" si="5"/>
        <v>12695</v>
      </c>
    </row>
    <row r="179" spans="1:15" x14ac:dyDescent="0.25">
      <c r="A179" s="296">
        <v>162</v>
      </c>
      <c r="B179" s="108" t="s">
        <v>795</v>
      </c>
      <c r="C179" s="109" t="s">
        <v>692</v>
      </c>
      <c r="D179" s="109">
        <v>1</v>
      </c>
      <c r="E179" s="109">
        <v>2</v>
      </c>
      <c r="F179" s="107">
        <v>27000</v>
      </c>
      <c r="G179" s="107">
        <v>54000</v>
      </c>
      <c r="H179" s="113">
        <v>26849</v>
      </c>
      <c r="I179" s="107">
        <f t="shared" si="4"/>
        <v>26849</v>
      </c>
      <c r="J179" s="111">
        <v>0</v>
      </c>
      <c r="K179" s="111">
        <v>0</v>
      </c>
      <c r="L179" s="113">
        <v>0</v>
      </c>
      <c r="M179" s="113">
        <v>0</v>
      </c>
      <c r="N179" s="139"/>
      <c r="O179" s="110">
        <f t="shared" si="5"/>
        <v>-151</v>
      </c>
    </row>
    <row r="180" spans="1:15" x14ac:dyDescent="0.25">
      <c r="A180" s="296">
        <v>163</v>
      </c>
      <c r="B180" s="108" t="s">
        <v>796</v>
      </c>
      <c r="C180" s="109" t="s">
        <v>692</v>
      </c>
      <c r="D180" s="109">
        <v>1</v>
      </c>
      <c r="E180" s="109">
        <v>1</v>
      </c>
      <c r="F180" s="107">
        <v>26849</v>
      </c>
      <c r="G180" s="107">
        <v>26849</v>
      </c>
      <c r="H180" s="113">
        <f>F180</f>
        <v>26849</v>
      </c>
      <c r="I180" s="107">
        <f t="shared" si="4"/>
        <v>26849</v>
      </c>
      <c r="J180" s="111"/>
      <c r="K180" s="111"/>
      <c r="L180" s="113"/>
      <c r="M180" s="113"/>
      <c r="N180" s="139" t="s">
        <v>986</v>
      </c>
      <c r="O180" s="110">
        <f t="shared" si="5"/>
        <v>0</v>
      </c>
    </row>
    <row r="181" spans="1:15" x14ac:dyDescent="0.25">
      <c r="A181" s="296">
        <v>164</v>
      </c>
      <c r="B181" s="108" t="s">
        <v>797</v>
      </c>
      <c r="C181" s="109" t="s">
        <v>692</v>
      </c>
      <c r="D181" s="109">
        <v>5</v>
      </c>
      <c r="E181" s="109">
        <v>5</v>
      </c>
      <c r="F181" s="107">
        <v>10353</v>
      </c>
      <c r="G181" s="107">
        <v>51765</v>
      </c>
      <c r="H181" s="113">
        <v>12620</v>
      </c>
      <c r="I181" s="107">
        <f t="shared" si="4"/>
        <v>63100</v>
      </c>
      <c r="J181" s="111">
        <v>5</v>
      </c>
      <c r="K181" s="111">
        <v>49150</v>
      </c>
      <c r="L181" s="113">
        <v>0</v>
      </c>
      <c r="M181" s="113">
        <v>0</v>
      </c>
      <c r="N181" s="139"/>
      <c r="O181" s="110">
        <f t="shared" si="5"/>
        <v>2267</v>
      </c>
    </row>
    <row r="182" spans="1:15" x14ac:dyDescent="0.25">
      <c r="A182" s="296">
        <v>165</v>
      </c>
      <c r="B182" s="108" t="s">
        <v>798</v>
      </c>
      <c r="C182" s="109" t="s">
        <v>429</v>
      </c>
      <c r="D182" s="109">
        <v>1</v>
      </c>
      <c r="E182" s="109">
        <v>1</v>
      </c>
      <c r="F182" s="107">
        <v>89950</v>
      </c>
      <c r="G182" s="107">
        <v>89950</v>
      </c>
      <c r="H182" s="120">
        <v>89950</v>
      </c>
      <c r="I182" s="107">
        <f t="shared" si="4"/>
        <v>89950</v>
      </c>
      <c r="J182" s="111">
        <v>1</v>
      </c>
      <c r="K182" s="111">
        <v>89950</v>
      </c>
      <c r="L182" s="113">
        <v>0</v>
      </c>
      <c r="M182" s="113">
        <v>0</v>
      </c>
      <c r="N182" s="139"/>
      <c r="O182" s="110">
        <f t="shared" si="5"/>
        <v>0</v>
      </c>
    </row>
    <row r="183" spans="1:15" x14ac:dyDescent="0.25">
      <c r="A183" s="296"/>
      <c r="B183" s="116" t="s">
        <v>696</v>
      </c>
      <c r="C183" s="109"/>
      <c r="D183" s="109"/>
      <c r="E183" s="109"/>
      <c r="F183" s="107"/>
      <c r="G183" s="117">
        <f>SUM(G173:G182)</f>
        <v>3070577</v>
      </c>
      <c r="H183" s="117"/>
      <c r="I183" s="107"/>
      <c r="J183" s="130"/>
      <c r="K183" s="130"/>
      <c r="L183" s="113"/>
      <c r="M183" s="113"/>
      <c r="N183" s="139"/>
      <c r="O183" s="110">
        <f t="shared" si="5"/>
        <v>0</v>
      </c>
    </row>
    <row r="184" spans="1:15" x14ac:dyDescent="0.25">
      <c r="A184" s="296"/>
      <c r="B184" s="116" t="s">
        <v>799</v>
      </c>
      <c r="C184" s="109"/>
      <c r="D184" s="109"/>
      <c r="E184" s="109"/>
      <c r="F184" s="107"/>
      <c r="G184" s="107"/>
      <c r="H184" s="107"/>
      <c r="I184" s="107"/>
      <c r="J184" s="111"/>
      <c r="K184" s="111"/>
      <c r="L184" s="113"/>
      <c r="M184" s="113"/>
      <c r="N184" s="139"/>
      <c r="O184" s="110">
        <f t="shared" si="5"/>
        <v>0</v>
      </c>
    </row>
    <row r="185" spans="1:15" x14ac:dyDescent="0.25">
      <c r="A185" s="296">
        <v>167</v>
      </c>
      <c r="B185" s="108" t="s">
        <v>800</v>
      </c>
      <c r="C185" s="109" t="s">
        <v>801</v>
      </c>
      <c r="D185" s="109">
        <v>15</v>
      </c>
      <c r="E185" s="109">
        <v>30</v>
      </c>
      <c r="F185" s="107">
        <v>46388</v>
      </c>
      <c r="G185" s="107">
        <v>1391640</v>
      </c>
      <c r="H185" s="113">
        <v>48918</v>
      </c>
      <c r="I185" s="107">
        <f t="shared" si="4"/>
        <v>733770</v>
      </c>
      <c r="J185" s="111">
        <v>20</v>
      </c>
      <c r="K185" s="111">
        <v>927760</v>
      </c>
      <c r="L185" s="113">
        <v>0</v>
      </c>
      <c r="M185" s="113">
        <v>0</v>
      </c>
      <c r="N185" s="139"/>
      <c r="O185" s="110">
        <f t="shared" si="5"/>
        <v>2530</v>
      </c>
    </row>
    <row r="186" spans="1:15" x14ac:dyDescent="0.25">
      <c r="A186" s="296">
        <v>168</v>
      </c>
      <c r="B186" s="108" t="s">
        <v>802</v>
      </c>
      <c r="C186" s="109" t="s">
        <v>474</v>
      </c>
      <c r="D186" s="109">
        <v>1</v>
      </c>
      <c r="E186" s="109">
        <v>20</v>
      </c>
      <c r="F186" s="107">
        <v>46388</v>
      </c>
      <c r="G186" s="107">
        <v>927760</v>
      </c>
      <c r="H186" s="113">
        <v>48918</v>
      </c>
      <c r="I186" s="107">
        <f t="shared" si="4"/>
        <v>48918</v>
      </c>
      <c r="J186" s="111">
        <v>0</v>
      </c>
      <c r="K186" s="111">
        <v>0</v>
      </c>
      <c r="L186" s="113">
        <v>0</v>
      </c>
      <c r="M186" s="113">
        <v>0</v>
      </c>
      <c r="N186" s="139"/>
      <c r="O186" s="110">
        <f t="shared" si="5"/>
        <v>2530</v>
      </c>
    </row>
    <row r="187" spans="1:15" ht="26.4" x14ac:dyDescent="0.25">
      <c r="A187" s="296">
        <v>169</v>
      </c>
      <c r="B187" s="108" t="s">
        <v>803</v>
      </c>
      <c r="C187" s="109" t="s">
        <v>429</v>
      </c>
      <c r="D187" s="109">
        <v>1</v>
      </c>
      <c r="E187" s="109">
        <v>5</v>
      </c>
      <c r="F187" s="107">
        <v>102475</v>
      </c>
      <c r="G187" s="107">
        <v>512375</v>
      </c>
      <c r="H187" s="119">
        <v>113861</v>
      </c>
      <c r="I187" s="107">
        <f t="shared" si="4"/>
        <v>113861</v>
      </c>
      <c r="J187" s="111">
        <v>0</v>
      </c>
      <c r="K187" s="111">
        <v>0</v>
      </c>
      <c r="L187" s="113">
        <v>0</v>
      </c>
      <c r="M187" s="113">
        <v>0</v>
      </c>
      <c r="N187" s="139"/>
      <c r="O187" s="110">
        <f t="shared" si="5"/>
        <v>11386</v>
      </c>
    </row>
    <row r="188" spans="1:15" x14ac:dyDescent="0.25">
      <c r="A188" s="296">
        <v>170</v>
      </c>
      <c r="B188" s="108" t="s">
        <v>1151</v>
      </c>
      <c r="C188" s="109" t="s">
        <v>429</v>
      </c>
      <c r="D188" s="109">
        <v>1</v>
      </c>
      <c r="E188" s="109">
        <v>1</v>
      </c>
      <c r="F188" s="107">
        <v>39801</v>
      </c>
      <c r="G188" s="107">
        <v>39801</v>
      </c>
      <c r="H188" s="119">
        <v>71690</v>
      </c>
      <c r="I188" s="107">
        <f t="shared" si="4"/>
        <v>71690</v>
      </c>
      <c r="J188" s="111">
        <v>0</v>
      </c>
      <c r="K188" s="111">
        <v>0</v>
      </c>
      <c r="L188" s="113">
        <v>0</v>
      </c>
      <c r="M188" s="113">
        <v>0</v>
      </c>
      <c r="N188" s="139"/>
      <c r="O188" s="110">
        <f t="shared" si="5"/>
        <v>31889</v>
      </c>
    </row>
    <row r="189" spans="1:15" x14ac:dyDescent="0.25">
      <c r="A189" s="296">
        <v>171</v>
      </c>
      <c r="B189" s="108" t="s">
        <v>804</v>
      </c>
      <c r="C189" s="109" t="s">
        <v>429</v>
      </c>
      <c r="D189" s="109">
        <v>1</v>
      </c>
      <c r="E189" s="109">
        <v>2</v>
      </c>
      <c r="F189" s="107">
        <v>39801</v>
      </c>
      <c r="G189" s="107">
        <v>79602</v>
      </c>
      <c r="H189" s="113">
        <v>31801</v>
      </c>
      <c r="I189" s="107">
        <f t="shared" si="4"/>
        <v>31801</v>
      </c>
      <c r="J189" s="111">
        <v>1</v>
      </c>
      <c r="K189" s="111">
        <v>31801</v>
      </c>
      <c r="L189" s="113">
        <v>0</v>
      </c>
      <c r="M189" s="113">
        <v>0</v>
      </c>
      <c r="N189" s="139"/>
      <c r="O189" s="110">
        <f t="shared" si="5"/>
        <v>-8000</v>
      </c>
    </row>
    <row r="190" spans="1:15" ht="26.4" x14ac:dyDescent="0.25">
      <c r="A190" s="296">
        <v>173</v>
      </c>
      <c r="B190" s="108" t="s">
        <v>806</v>
      </c>
      <c r="C190" s="109" t="s">
        <v>429</v>
      </c>
      <c r="D190" s="109">
        <v>1</v>
      </c>
      <c r="E190" s="109">
        <v>1</v>
      </c>
      <c r="F190" s="107">
        <v>60645</v>
      </c>
      <c r="G190" s="107">
        <v>60645</v>
      </c>
      <c r="H190" s="113">
        <v>60645</v>
      </c>
      <c r="I190" s="107">
        <f t="shared" si="4"/>
        <v>60645</v>
      </c>
      <c r="J190" s="111">
        <v>1</v>
      </c>
      <c r="K190" s="111">
        <v>102475</v>
      </c>
      <c r="L190" s="113">
        <v>0</v>
      </c>
      <c r="M190" s="113">
        <v>0</v>
      </c>
      <c r="N190" s="139"/>
      <c r="O190" s="110">
        <f t="shared" si="5"/>
        <v>0</v>
      </c>
    </row>
    <row r="191" spans="1:15" x14ac:dyDescent="0.25">
      <c r="A191" s="296"/>
      <c r="B191" s="116" t="s">
        <v>807</v>
      </c>
      <c r="C191" s="109"/>
      <c r="D191" s="109"/>
      <c r="E191" s="109"/>
      <c r="F191" s="107"/>
      <c r="G191" s="117">
        <f>SUM(G185:G190)</f>
        <v>3011823</v>
      </c>
      <c r="H191" s="117"/>
      <c r="I191" s="107">
        <f t="shared" si="4"/>
        <v>0</v>
      </c>
      <c r="J191" s="130"/>
      <c r="K191" s="130"/>
      <c r="L191" s="113"/>
      <c r="M191" s="113"/>
      <c r="N191" s="139"/>
      <c r="O191" s="110">
        <f t="shared" si="5"/>
        <v>0</v>
      </c>
    </row>
    <row r="192" spans="1:15" x14ac:dyDescent="0.25">
      <c r="A192" s="296"/>
      <c r="B192" s="116" t="s">
        <v>808</v>
      </c>
      <c r="C192" s="109"/>
      <c r="D192" s="109"/>
      <c r="E192" s="109"/>
      <c r="F192" s="107"/>
      <c r="G192" s="107"/>
      <c r="H192" s="107"/>
      <c r="I192" s="107">
        <f t="shared" si="4"/>
        <v>0</v>
      </c>
      <c r="J192" s="111"/>
      <c r="K192" s="111"/>
      <c r="L192" s="113"/>
      <c r="M192" s="113"/>
      <c r="N192" s="139"/>
      <c r="O192" s="110">
        <f t="shared" si="5"/>
        <v>0</v>
      </c>
    </row>
    <row r="193" spans="1:15" x14ac:dyDescent="0.25">
      <c r="A193" s="296">
        <v>174</v>
      </c>
      <c r="B193" s="108" t="s">
        <v>809</v>
      </c>
      <c r="C193" s="109" t="s">
        <v>810</v>
      </c>
      <c r="D193" s="109">
        <v>1</v>
      </c>
      <c r="E193" s="109">
        <v>1</v>
      </c>
      <c r="F193" s="107">
        <v>9990</v>
      </c>
      <c r="G193" s="107">
        <v>9009</v>
      </c>
      <c r="H193" s="121">
        <f>900.9*10</f>
        <v>9009</v>
      </c>
      <c r="I193" s="107">
        <f t="shared" si="4"/>
        <v>9009</v>
      </c>
      <c r="J193" s="111">
        <v>11</v>
      </c>
      <c r="K193" s="111">
        <v>19804.95</v>
      </c>
      <c r="L193" s="113">
        <v>9</v>
      </c>
      <c r="M193" s="136">
        <v>16204.05</v>
      </c>
      <c r="N193" s="139"/>
      <c r="O193" s="110">
        <f t="shared" si="5"/>
        <v>-981</v>
      </c>
    </row>
    <row r="194" spans="1:15" x14ac:dyDescent="0.25">
      <c r="A194" s="296">
        <v>176</v>
      </c>
      <c r="B194" s="108" t="s">
        <v>812</v>
      </c>
      <c r="C194" s="109" t="s">
        <v>813</v>
      </c>
      <c r="D194" s="109">
        <v>1</v>
      </c>
      <c r="E194" s="109">
        <v>1</v>
      </c>
      <c r="F194" s="107">
        <v>9285</v>
      </c>
      <c r="G194" s="107">
        <v>9285</v>
      </c>
      <c r="H194" s="121">
        <v>9285</v>
      </c>
      <c r="I194" s="107">
        <f t="shared" si="4"/>
        <v>9285</v>
      </c>
      <c r="J194" s="111"/>
      <c r="K194" s="111"/>
      <c r="L194" s="113"/>
      <c r="M194" s="136"/>
      <c r="N194" s="139" t="s">
        <v>986</v>
      </c>
      <c r="O194" s="110">
        <f t="shared" si="5"/>
        <v>0</v>
      </c>
    </row>
    <row r="195" spans="1:15" x14ac:dyDescent="0.25">
      <c r="A195" s="296">
        <v>177</v>
      </c>
      <c r="B195" s="108" t="s">
        <v>988</v>
      </c>
      <c r="C195" s="109" t="s">
        <v>429</v>
      </c>
      <c r="D195" s="109">
        <v>1</v>
      </c>
      <c r="E195" s="109">
        <v>2</v>
      </c>
      <c r="F195" s="107">
        <v>19070</v>
      </c>
      <c r="G195" s="107">
        <v>35592</v>
      </c>
      <c r="H195" s="121">
        <v>19070</v>
      </c>
      <c r="I195" s="107">
        <f t="shared" si="4"/>
        <v>19070</v>
      </c>
      <c r="J195" s="111"/>
      <c r="K195" s="111"/>
      <c r="L195" s="113"/>
      <c r="M195" s="136"/>
      <c r="N195" s="139" t="s">
        <v>986</v>
      </c>
      <c r="O195" s="110">
        <f t="shared" si="5"/>
        <v>0</v>
      </c>
    </row>
    <row r="196" spans="1:15" x14ac:dyDescent="0.25">
      <c r="A196" s="296"/>
      <c r="B196" s="108" t="s">
        <v>1152</v>
      </c>
      <c r="C196" s="109"/>
      <c r="D196" s="109">
        <v>1</v>
      </c>
      <c r="E196" s="109"/>
      <c r="F196" s="107"/>
      <c r="G196" s="107"/>
      <c r="H196" s="121">
        <v>21065</v>
      </c>
      <c r="I196" s="107">
        <f t="shared" si="4"/>
        <v>21065</v>
      </c>
      <c r="J196" s="111"/>
      <c r="K196" s="111"/>
      <c r="L196" s="113"/>
      <c r="M196" s="136"/>
      <c r="N196" s="139"/>
      <c r="O196" s="110"/>
    </row>
    <row r="197" spans="1:15" x14ac:dyDescent="0.25">
      <c r="A197" s="296">
        <v>178</v>
      </c>
      <c r="B197" s="108" t="s">
        <v>814</v>
      </c>
      <c r="C197" s="109" t="s">
        <v>813</v>
      </c>
      <c r="D197" s="109">
        <v>1</v>
      </c>
      <c r="E197" s="109">
        <v>4</v>
      </c>
      <c r="F197" s="107">
        <v>9285</v>
      </c>
      <c r="G197" s="107">
        <v>34924</v>
      </c>
      <c r="H197" s="121">
        <v>9285</v>
      </c>
      <c r="I197" s="107">
        <f t="shared" si="4"/>
        <v>9285</v>
      </c>
      <c r="J197" s="111">
        <v>0</v>
      </c>
      <c r="K197" s="111">
        <v>0</v>
      </c>
      <c r="L197" s="113">
        <v>0</v>
      </c>
      <c r="M197" s="136">
        <v>0</v>
      </c>
      <c r="N197" s="139"/>
      <c r="O197" s="110">
        <f t="shared" ref="O197:O260" si="6">H197-F197</f>
        <v>0</v>
      </c>
    </row>
    <row r="198" spans="1:15" x14ac:dyDescent="0.25">
      <c r="A198" s="296"/>
      <c r="B198" s="116" t="s">
        <v>807</v>
      </c>
      <c r="C198" s="109"/>
      <c r="D198" s="109"/>
      <c r="E198" s="109"/>
      <c r="F198" s="107"/>
      <c r="G198" s="117">
        <v>125268</v>
      </c>
      <c r="H198" s="117"/>
      <c r="I198" s="107"/>
      <c r="J198" s="130"/>
      <c r="K198" s="130"/>
      <c r="L198" s="113"/>
      <c r="M198" s="136"/>
      <c r="N198" s="139"/>
      <c r="O198" s="110">
        <f t="shared" si="6"/>
        <v>0</v>
      </c>
    </row>
    <row r="199" spans="1:15" x14ac:dyDescent="0.25">
      <c r="A199" s="296"/>
      <c r="B199" s="116" t="s">
        <v>817</v>
      </c>
      <c r="C199" s="109"/>
      <c r="D199" s="109"/>
      <c r="E199" s="109"/>
      <c r="F199" s="107"/>
      <c r="G199" s="107"/>
      <c r="H199" s="107"/>
      <c r="I199" s="107"/>
      <c r="J199" s="111"/>
      <c r="K199" s="111"/>
      <c r="L199" s="113"/>
      <c r="M199" s="136"/>
      <c r="N199" s="139"/>
      <c r="O199" s="110">
        <f t="shared" si="6"/>
        <v>0</v>
      </c>
    </row>
    <row r="200" spans="1:15" ht="26.4" x14ac:dyDescent="0.25">
      <c r="A200" s="296">
        <v>180</v>
      </c>
      <c r="B200" s="108" t="s">
        <v>818</v>
      </c>
      <c r="C200" s="109" t="s">
        <v>692</v>
      </c>
      <c r="D200" s="109">
        <v>8</v>
      </c>
      <c r="E200" s="109">
        <v>8</v>
      </c>
      <c r="F200" s="107">
        <v>43431</v>
      </c>
      <c r="G200" s="107">
        <v>347448</v>
      </c>
      <c r="H200" s="120">
        <v>40590</v>
      </c>
      <c r="I200" s="107">
        <f t="shared" si="4"/>
        <v>324720</v>
      </c>
      <c r="J200" s="111">
        <v>14</v>
      </c>
      <c r="K200" s="111">
        <v>528506.25</v>
      </c>
      <c r="L200" s="113">
        <v>4</v>
      </c>
      <c r="M200" s="136">
        <v>157713.75</v>
      </c>
      <c r="N200" s="139"/>
      <c r="O200" s="110">
        <f t="shared" si="6"/>
        <v>-2841</v>
      </c>
    </row>
    <row r="201" spans="1:15" x14ac:dyDescent="0.25">
      <c r="A201" s="296">
        <v>181</v>
      </c>
      <c r="B201" s="108" t="s">
        <v>819</v>
      </c>
      <c r="C201" s="109" t="s">
        <v>692</v>
      </c>
      <c r="D201" s="109">
        <v>10</v>
      </c>
      <c r="E201" s="109">
        <v>10</v>
      </c>
      <c r="F201" s="107">
        <v>22245</v>
      </c>
      <c r="G201" s="107">
        <v>222450</v>
      </c>
      <c r="H201" s="120">
        <v>20790</v>
      </c>
      <c r="I201" s="107">
        <f t="shared" si="4"/>
        <v>207900</v>
      </c>
      <c r="J201" s="111">
        <v>20</v>
      </c>
      <c r="K201" s="111">
        <v>396750</v>
      </c>
      <c r="L201" s="113">
        <v>0</v>
      </c>
      <c r="M201" s="136">
        <v>0</v>
      </c>
      <c r="N201" s="139"/>
      <c r="O201" s="110">
        <f t="shared" si="6"/>
        <v>-1455</v>
      </c>
    </row>
    <row r="202" spans="1:15" x14ac:dyDescent="0.25">
      <c r="A202" s="296">
        <v>182</v>
      </c>
      <c r="B202" s="108" t="s">
        <v>820</v>
      </c>
      <c r="C202" s="109" t="s">
        <v>692</v>
      </c>
      <c r="D202" s="109">
        <v>5</v>
      </c>
      <c r="E202" s="109">
        <v>5</v>
      </c>
      <c r="F202" s="107">
        <v>65800</v>
      </c>
      <c r="G202" s="107">
        <f>F202*E202</f>
        <v>329000</v>
      </c>
      <c r="H202" s="107">
        <f>F202</f>
        <v>65800</v>
      </c>
      <c r="I202" s="107">
        <f t="shared" si="4"/>
        <v>329000</v>
      </c>
      <c r="J202" s="111"/>
      <c r="K202" s="111"/>
      <c r="L202" s="113"/>
      <c r="M202" s="136"/>
      <c r="N202" s="139" t="s">
        <v>986</v>
      </c>
      <c r="O202" s="110">
        <f t="shared" si="6"/>
        <v>0</v>
      </c>
    </row>
    <row r="203" spans="1:15" x14ac:dyDescent="0.25">
      <c r="A203" s="296">
        <v>183</v>
      </c>
      <c r="B203" s="108" t="s">
        <v>821</v>
      </c>
      <c r="C203" s="109" t="s">
        <v>692</v>
      </c>
      <c r="D203" s="109">
        <v>1</v>
      </c>
      <c r="E203" s="109">
        <v>1</v>
      </c>
      <c r="F203" s="107">
        <v>15890</v>
      </c>
      <c r="G203" s="107">
        <v>15890</v>
      </c>
      <c r="H203" s="120">
        <v>14850</v>
      </c>
      <c r="I203" s="107">
        <f t="shared" si="4"/>
        <v>14850</v>
      </c>
      <c r="J203" s="111">
        <v>3</v>
      </c>
      <c r="K203" s="111">
        <v>42427.45</v>
      </c>
      <c r="L203" s="113">
        <v>3</v>
      </c>
      <c r="M203" s="136">
        <v>38242.33</v>
      </c>
      <c r="N203" s="139"/>
      <c r="O203" s="110">
        <f t="shared" si="6"/>
        <v>-1040</v>
      </c>
    </row>
    <row r="204" spans="1:15" x14ac:dyDescent="0.25">
      <c r="A204" s="296">
        <v>184</v>
      </c>
      <c r="B204" s="108" t="s">
        <v>822</v>
      </c>
      <c r="C204" s="109" t="s">
        <v>692</v>
      </c>
      <c r="D204" s="109">
        <v>16</v>
      </c>
      <c r="E204" s="109">
        <v>16</v>
      </c>
      <c r="F204" s="107">
        <v>37076</v>
      </c>
      <c r="G204" s="107">
        <v>593216</v>
      </c>
      <c r="H204" s="120">
        <v>34650</v>
      </c>
      <c r="I204" s="107">
        <f t="shared" si="4"/>
        <v>554400</v>
      </c>
      <c r="J204" s="111">
        <v>18</v>
      </c>
      <c r="K204" s="111">
        <v>555620</v>
      </c>
      <c r="L204" s="113">
        <v>0</v>
      </c>
      <c r="M204" s="136">
        <v>0</v>
      </c>
      <c r="N204" s="139"/>
      <c r="O204" s="110">
        <f t="shared" si="6"/>
        <v>-2426</v>
      </c>
    </row>
    <row r="205" spans="1:15" x14ac:dyDescent="0.25">
      <c r="A205" s="296">
        <v>185</v>
      </c>
      <c r="B205" s="108" t="s">
        <v>823</v>
      </c>
      <c r="C205" s="109" t="s">
        <v>692</v>
      </c>
      <c r="D205" s="109">
        <v>7</v>
      </c>
      <c r="E205" s="109">
        <v>7</v>
      </c>
      <c r="F205" s="107">
        <v>30720</v>
      </c>
      <c r="G205" s="107">
        <v>215040</v>
      </c>
      <c r="H205" s="120">
        <v>28710</v>
      </c>
      <c r="I205" s="107">
        <f t="shared" ref="I205:I256" si="7">H205*D205</f>
        <v>200970</v>
      </c>
      <c r="J205" s="111">
        <v>14</v>
      </c>
      <c r="K205" s="111">
        <v>327640.8</v>
      </c>
      <c r="L205" s="113">
        <v>1</v>
      </c>
      <c r="M205" s="136">
        <v>28700</v>
      </c>
      <c r="N205" s="139"/>
      <c r="O205" s="110">
        <f t="shared" si="6"/>
        <v>-2010</v>
      </c>
    </row>
    <row r="206" spans="1:15" x14ac:dyDescent="0.25">
      <c r="A206" s="296">
        <v>186</v>
      </c>
      <c r="B206" s="108" t="s">
        <v>824</v>
      </c>
      <c r="C206" s="109" t="s">
        <v>825</v>
      </c>
      <c r="D206" s="109">
        <v>1</v>
      </c>
      <c r="E206" s="109">
        <v>1</v>
      </c>
      <c r="F206" s="107">
        <v>63558</v>
      </c>
      <c r="G206" s="107">
        <v>63558</v>
      </c>
      <c r="H206" s="120">
        <v>59400</v>
      </c>
      <c r="I206" s="107">
        <f t="shared" si="7"/>
        <v>59400</v>
      </c>
      <c r="J206" s="111">
        <v>2</v>
      </c>
      <c r="K206" s="111">
        <v>95840</v>
      </c>
      <c r="L206" s="113">
        <v>0</v>
      </c>
      <c r="M206" s="136">
        <v>0</v>
      </c>
      <c r="N206" s="139"/>
      <c r="O206" s="110">
        <f t="shared" si="6"/>
        <v>-4158</v>
      </c>
    </row>
    <row r="207" spans="1:15" x14ac:dyDescent="0.25">
      <c r="A207" s="296">
        <v>187</v>
      </c>
      <c r="B207" s="108" t="s">
        <v>826</v>
      </c>
      <c r="C207" s="109" t="s">
        <v>692</v>
      </c>
      <c r="D207" s="109">
        <v>10</v>
      </c>
      <c r="E207" s="109">
        <v>10</v>
      </c>
      <c r="F207" s="107">
        <v>41313</v>
      </c>
      <c r="G207" s="107">
        <v>413130</v>
      </c>
      <c r="H207" s="120">
        <v>38610</v>
      </c>
      <c r="I207" s="107">
        <f t="shared" si="7"/>
        <v>386100</v>
      </c>
      <c r="J207" s="111">
        <v>15</v>
      </c>
      <c r="K207" s="111">
        <v>512112.27</v>
      </c>
      <c r="L207" s="113">
        <v>0</v>
      </c>
      <c r="M207" s="136">
        <v>0</v>
      </c>
      <c r="N207" s="139"/>
      <c r="O207" s="110">
        <f t="shared" si="6"/>
        <v>-2703</v>
      </c>
    </row>
    <row r="208" spans="1:15" x14ac:dyDescent="0.25">
      <c r="A208" s="296">
        <v>188</v>
      </c>
      <c r="B208" s="108" t="s">
        <v>827</v>
      </c>
      <c r="C208" s="109" t="s">
        <v>692</v>
      </c>
      <c r="D208" s="109">
        <v>10</v>
      </c>
      <c r="E208" s="109">
        <v>10</v>
      </c>
      <c r="F208" s="107">
        <v>60380</v>
      </c>
      <c r="G208" s="107">
        <v>603800</v>
      </c>
      <c r="H208" s="120">
        <v>56430</v>
      </c>
      <c r="I208" s="107">
        <f t="shared" si="7"/>
        <v>564300</v>
      </c>
      <c r="J208" s="111">
        <v>15</v>
      </c>
      <c r="K208" s="111">
        <v>786279.61</v>
      </c>
      <c r="L208" s="113">
        <v>0</v>
      </c>
      <c r="M208" s="136">
        <v>0</v>
      </c>
      <c r="N208" s="139"/>
      <c r="O208" s="110">
        <f t="shared" si="6"/>
        <v>-3950</v>
      </c>
    </row>
    <row r="209" spans="1:15" x14ac:dyDescent="0.25">
      <c r="A209" s="296">
        <v>189</v>
      </c>
      <c r="B209" s="108" t="s">
        <v>828</v>
      </c>
      <c r="C209" s="109" t="s">
        <v>692</v>
      </c>
      <c r="D209" s="109">
        <v>3</v>
      </c>
      <c r="E209" s="109">
        <v>3</v>
      </c>
      <c r="F209" s="107">
        <v>55084</v>
      </c>
      <c r="G209" s="107">
        <v>165252</v>
      </c>
      <c r="H209" s="120">
        <v>51480</v>
      </c>
      <c r="I209" s="107">
        <f t="shared" si="7"/>
        <v>154440</v>
      </c>
      <c r="J209" s="111">
        <v>6</v>
      </c>
      <c r="K209" s="111">
        <v>242441.33</v>
      </c>
      <c r="L209" s="113">
        <v>0</v>
      </c>
      <c r="M209" s="136">
        <v>0</v>
      </c>
      <c r="N209" s="139"/>
      <c r="O209" s="110">
        <f t="shared" si="6"/>
        <v>-3604</v>
      </c>
    </row>
    <row r="210" spans="1:15" x14ac:dyDescent="0.25">
      <c r="A210" s="296">
        <v>190</v>
      </c>
      <c r="B210" s="108" t="s">
        <v>829</v>
      </c>
      <c r="C210" s="109" t="s">
        <v>692</v>
      </c>
      <c r="D210" s="109">
        <v>3</v>
      </c>
      <c r="E210" s="109">
        <v>3</v>
      </c>
      <c r="F210" s="107">
        <v>25423</v>
      </c>
      <c r="G210" s="107">
        <v>76269</v>
      </c>
      <c r="H210" s="120">
        <v>89100</v>
      </c>
      <c r="I210" s="107">
        <f t="shared" si="7"/>
        <v>267300</v>
      </c>
      <c r="J210" s="111">
        <v>5</v>
      </c>
      <c r="K210" s="111">
        <v>363025.6</v>
      </c>
      <c r="L210" s="113">
        <v>0</v>
      </c>
      <c r="M210" s="136">
        <v>0</v>
      </c>
      <c r="N210" s="139"/>
      <c r="O210" s="110">
        <f t="shared" si="6"/>
        <v>63677</v>
      </c>
    </row>
    <row r="211" spans="1:15" x14ac:dyDescent="0.25">
      <c r="A211" s="296">
        <v>191</v>
      </c>
      <c r="B211" s="108" t="s">
        <v>830</v>
      </c>
      <c r="C211" s="109" t="s">
        <v>692</v>
      </c>
      <c r="D211" s="109">
        <v>1</v>
      </c>
      <c r="E211" s="109">
        <v>1</v>
      </c>
      <c r="F211" s="107">
        <v>57202</v>
      </c>
      <c r="G211" s="107">
        <v>57202</v>
      </c>
      <c r="H211" s="113">
        <f>F211</f>
        <v>57202</v>
      </c>
      <c r="I211" s="107">
        <f t="shared" si="7"/>
        <v>57202</v>
      </c>
      <c r="J211" s="111">
        <v>0</v>
      </c>
      <c r="K211" s="111">
        <v>0</v>
      </c>
      <c r="L211" s="113">
        <v>1</v>
      </c>
      <c r="M211" s="136">
        <v>43740</v>
      </c>
      <c r="N211" s="139"/>
      <c r="O211" s="110">
        <f t="shared" si="6"/>
        <v>0</v>
      </c>
    </row>
    <row r="212" spans="1:15" x14ac:dyDescent="0.25">
      <c r="A212" s="296">
        <v>192</v>
      </c>
      <c r="B212" s="108" t="s">
        <v>831</v>
      </c>
      <c r="C212" s="109" t="s">
        <v>692</v>
      </c>
      <c r="D212" s="109">
        <v>25</v>
      </c>
      <c r="E212" s="109">
        <v>25</v>
      </c>
      <c r="F212" s="107">
        <v>31779</v>
      </c>
      <c r="G212" s="107">
        <v>794475</v>
      </c>
      <c r="H212" s="120">
        <v>29700</v>
      </c>
      <c r="I212" s="107">
        <f t="shared" si="7"/>
        <v>742500</v>
      </c>
      <c r="J212" s="111">
        <v>50</v>
      </c>
      <c r="K212" s="111">
        <v>1441797.99</v>
      </c>
      <c r="L212" s="113">
        <v>0</v>
      </c>
      <c r="M212" s="136">
        <v>0</v>
      </c>
      <c r="N212" s="139"/>
      <c r="O212" s="110">
        <f t="shared" si="6"/>
        <v>-2079</v>
      </c>
    </row>
    <row r="213" spans="1:15" x14ac:dyDescent="0.25">
      <c r="A213" s="296">
        <v>193</v>
      </c>
      <c r="B213" s="108" t="s">
        <v>832</v>
      </c>
      <c r="C213" s="109" t="s">
        <v>692</v>
      </c>
      <c r="D213" s="109">
        <v>4</v>
      </c>
      <c r="E213" s="109">
        <v>4</v>
      </c>
      <c r="F213" s="107">
        <v>79448</v>
      </c>
      <c r="G213" s="107">
        <v>317792</v>
      </c>
      <c r="H213" s="120">
        <v>74250</v>
      </c>
      <c r="I213" s="107">
        <f t="shared" si="7"/>
        <v>297000</v>
      </c>
      <c r="J213" s="111">
        <v>4</v>
      </c>
      <c r="K213" s="111">
        <v>289140</v>
      </c>
      <c r="L213" s="113">
        <v>0</v>
      </c>
      <c r="M213" s="136">
        <v>0</v>
      </c>
      <c r="N213" s="139"/>
      <c r="O213" s="110">
        <f t="shared" si="6"/>
        <v>-5198</v>
      </c>
    </row>
    <row r="214" spans="1:15" x14ac:dyDescent="0.25">
      <c r="A214" s="296">
        <v>194</v>
      </c>
      <c r="B214" s="108" t="s">
        <v>833</v>
      </c>
      <c r="C214" s="109" t="s">
        <v>834</v>
      </c>
      <c r="D214" s="109">
        <v>2</v>
      </c>
      <c r="E214" s="109">
        <v>2</v>
      </c>
      <c r="F214" s="107">
        <v>25423</v>
      </c>
      <c r="G214" s="107">
        <v>50846</v>
      </c>
      <c r="H214" s="120">
        <v>23760</v>
      </c>
      <c r="I214" s="107">
        <f t="shared" si="7"/>
        <v>47520</v>
      </c>
      <c r="J214" s="111">
        <v>4</v>
      </c>
      <c r="K214" s="111">
        <v>83506.67</v>
      </c>
      <c r="L214" s="113">
        <v>1</v>
      </c>
      <c r="M214" s="136">
        <v>22313.33</v>
      </c>
      <c r="N214" s="139"/>
      <c r="O214" s="110">
        <f t="shared" si="6"/>
        <v>-1663</v>
      </c>
    </row>
    <row r="215" spans="1:15" x14ac:dyDescent="0.25">
      <c r="A215" s="296">
        <v>195</v>
      </c>
      <c r="B215" s="108" t="s">
        <v>835</v>
      </c>
      <c r="C215" s="109" t="s">
        <v>692</v>
      </c>
      <c r="D215" s="109">
        <v>10</v>
      </c>
      <c r="E215" s="109">
        <v>10</v>
      </c>
      <c r="F215" s="107">
        <v>201267</v>
      </c>
      <c r="G215" s="107">
        <v>2012670</v>
      </c>
      <c r="H215" s="120">
        <v>188100</v>
      </c>
      <c r="I215" s="107">
        <f t="shared" si="7"/>
        <v>1881000</v>
      </c>
      <c r="J215" s="111">
        <v>11</v>
      </c>
      <c r="K215" s="111">
        <v>1871080.8</v>
      </c>
      <c r="L215" s="113">
        <v>6</v>
      </c>
      <c r="M215" s="136">
        <v>1128540</v>
      </c>
      <c r="N215" s="139"/>
      <c r="O215" s="110">
        <f t="shared" si="6"/>
        <v>-13167</v>
      </c>
    </row>
    <row r="216" spans="1:15" x14ac:dyDescent="0.25">
      <c r="A216" s="296"/>
      <c r="B216" s="108" t="s">
        <v>1153</v>
      </c>
      <c r="C216" s="109" t="s">
        <v>692</v>
      </c>
      <c r="D216" s="109">
        <v>2</v>
      </c>
      <c r="E216" s="109"/>
      <c r="F216" s="107"/>
      <c r="G216" s="107"/>
      <c r="H216" s="120">
        <v>182200</v>
      </c>
      <c r="I216" s="107">
        <f t="shared" si="7"/>
        <v>364400</v>
      </c>
      <c r="J216" s="111"/>
      <c r="K216" s="111"/>
      <c r="L216" s="113"/>
      <c r="M216" s="136"/>
      <c r="N216" s="139"/>
      <c r="O216" s="110"/>
    </row>
    <row r="217" spans="1:15" x14ac:dyDescent="0.25">
      <c r="A217" s="296">
        <v>197</v>
      </c>
      <c r="B217" s="108" t="s">
        <v>837</v>
      </c>
      <c r="C217" s="109" t="s">
        <v>631</v>
      </c>
      <c r="D217" s="109">
        <v>2</v>
      </c>
      <c r="E217" s="109">
        <v>2</v>
      </c>
      <c r="F217" s="107">
        <v>68983</v>
      </c>
      <c r="G217" s="107">
        <v>137966</v>
      </c>
      <c r="H217" s="107">
        <v>66645</v>
      </c>
      <c r="I217" s="107">
        <f t="shared" si="7"/>
        <v>133290</v>
      </c>
      <c r="J217" s="111"/>
      <c r="K217" s="111"/>
      <c r="L217" s="113"/>
      <c r="M217" s="136"/>
      <c r="N217" s="139"/>
      <c r="O217" s="110">
        <f t="shared" si="6"/>
        <v>-2338</v>
      </c>
    </row>
    <row r="218" spans="1:15" x14ac:dyDescent="0.25">
      <c r="A218" s="296">
        <v>198</v>
      </c>
      <c r="B218" s="108" t="s">
        <v>838</v>
      </c>
      <c r="C218" s="109" t="s">
        <v>631</v>
      </c>
      <c r="D218" s="109">
        <v>1</v>
      </c>
      <c r="E218" s="109">
        <v>1</v>
      </c>
      <c r="F218" s="107">
        <v>19881</v>
      </c>
      <c r="G218" s="107">
        <v>19881</v>
      </c>
      <c r="H218" s="120">
        <v>23977</v>
      </c>
      <c r="I218" s="107">
        <f t="shared" si="7"/>
        <v>23977</v>
      </c>
      <c r="J218" s="111"/>
      <c r="K218" s="111"/>
      <c r="L218" s="137"/>
      <c r="M218" s="136"/>
      <c r="N218" s="139"/>
      <c r="O218" s="110">
        <f t="shared" si="6"/>
        <v>4096</v>
      </c>
    </row>
    <row r="219" spans="1:15" x14ac:dyDescent="0.25">
      <c r="A219" s="296">
        <v>199</v>
      </c>
      <c r="B219" s="108" t="s">
        <v>839</v>
      </c>
      <c r="C219" s="109" t="s">
        <v>631</v>
      </c>
      <c r="D219" s="109">
        <v>1</v>
      </c>
      <c r="E219" s="109">
        <v>1</v>
      </c>
      <c r="F219" s="107">
        <v>31576</v>
      </c>
      <c r="G219" s="107">
        <v>31576</v>
      </c>
      <c r="H219" s="120">
        <v>37968</v>
      </c>
      <c r="I219" s="107">
        <f t="shared" si="7"/>
        <v>37968</v>
      </c>
      <c r="J219" s="111"/>
      <c r="K219" s="111"/>
      <c r="L219" s="137"/>
      <c r="M219" s="136"/>
      <c r="N219" s="139"/>
      <c r="O219" s="110">
        <f t="shared" si="6"/>
        <v>6392</v>
      </c>
    </row>
    <row r="220" spans="1:15" x14ac:dyDescent="0.25">
      <c r="A220" s="296">
        <v>200</v>
      </c>
      <c r="B220" s="108" t="s">
        <v>840</v>
      </c>
      <c r="C220" s="109" t="s">
        <v>631</v>
      </c>
      <c r="D220" s="109">
        <v>1</v>
      </c>
      <c r="E220" s="109">
        <v>1</v>
      </c>
      <c r="F220" s="107">
        <v>17548</v>
      </c>
      <c r="G220" s="107">
        <v>17548</v>
      </c>
      <c r="H220" s="120">
        <v>20904</v>
      </c>
      <c r="I220" s="107">
        <f t="shared" si="7"/>
        <v>20904</v>
      </c>
      <c r="J220" s="111"/>
      <c r="K220" s="111"/>
      <c r="L220" s="137"/>
      <c r="M220" s="136"/>
      <c r="N220" s="139"/>
      <c r="O220" s="110">
        <f t="shared" si="6"/>
        <v>3356</v>
      </c>
    </row>
    <row r="221" spans="1:15" x14ac:dyDescent="0.25">
      <c r="A221" s="296">
        <v>201</v>
      </c>
      <c r="B221" s="108" t="s">
        <v>841</v>
      </c>
      <c r="C221" s="109" t="s">
        <v>631</v>
      </c>
      <c r="D221" s="109">
        <v>1</v>
      </c>
      <c r="E221" s="109">
        <v>1</v>
      </c>
      <c r="F221" s="107">
        <v>33908</v>
      </c>
      <c r="G221" s="107">
        <v>33908</v>
      </c>
      <c r="H221" s="120">
        <v>34906.519999999997</v>
      </c>
      <c r="I221" s="107">
        <f t="shared" si="7"/>
        <v>34906.519999999997</v>
      </c>
      <c r="J221" s="111"/>
      <c r="K221" s="111"/>
      <c r="L221" s="137"/>
      <c r="M221" s="136"/>
      <c r="N221" s="139"/>
      <c r="O221" s="110">
        <f t="shared" si="6"/>
        <v>998.5199999999968</v>
      </c>
    </row>
    <row r="222" spans="1:15" x14ac:dyDescent="0.25">
      <c r="A222" s="296">
        <v>202</v>
      </c>
      <c r="B222" s="108" t="s">
        <v>842</v>
      </c>
      <c r="C222" s="109" t="s">
        <v>631</v>
      </c>
      <c r="D222" s="109">
        <v>1</v>
      </c>
      <c r="E222" s="109">
        <v>1</v>
      </c>
      <c r="F222" s="107">
        <v>141476</v>
      </c>
      <c r="G222" s="107">
        <v>141476</v>
      </c>
      <c r="H222" s="120">
        <v>144987.04999999999</v>
      </c>
      <c r="I222" s="107">
        <f t="shared" si="7"/>
        <v>144987.04999999999</v>
      </c>
      <c r="J222" s="111"/>
      <c r="K222" s="111"/>
      <c r="L222" s="137"/>
      <c r="M222" s="136"/>
      <c r="N222" s="139"/>
      <c r="O222" s="110">
        <f t="shared" si="6"/>
        <v>3511.0499999999884</v>
      </c>
    </row>
    <row r="223" spans="1:15" x14ac:dyDescent="0.25">
      <c r="A223" s="296">
        <v>203</v>
      </c>
      <c r="B223" s="108" t="s">
        <v>843</v>
      </c>
      <c r="C223" s="109" t="s">
        <v>631</v>
      </c>
      <c r="D223" s="109">
        <v>1</v>
      </c>
      <c r="E223" s="109">
        <v>1</v>
      </c>
      <c r="F223" s="107">
        <v>1130573</v>
      </c>
      <c r="G223" s="107">
        <v>1130573</v>
      </c>
      <c r="H223" s="120">
        <v>1334984.6499999999</v>
      </c>
      <c r="I223" s="107">
        <f t="shared" si="7"/>
        <v>1334984.6499999999</v>
      </c>
      <c r="J223" s="111"/>
      <c r="K223" s="111"/>
      <c r="L223" s="137"/>
      <c r="M223" s="136"/>
      <c r="N223" s="139"/>
      <c r="O223" s="110">
        <f t="shared" si="6"/>
        <v>204411.64999999991</v>
      </c>
    </row>
    <row r="224" spans="1:15" x14ac:dyDescent="0.25">
      <c r="A224" s="296">
        <v>204</v>
      </c>
      <c r="B224" s="108" t="s">
        <v>844</v>
      </c>
      <c r="C224" s="109" t="s">
        <v>631</v>
      </c>
      <c r="D224" s="109">
        <v>1</v>
      </c>
      <c r="E224" s="109">
        <v>1</v>
      </c>
      <c r="F224" s="107">
        <v>438443</v>
      </c>
      <c r="G224" s="107">
        <v>438443</v>
      </c>
      <c r="H224" s="120">
        <v>517939</v>
      </c>
      <c r="I224" s="107">
        <f t="shared" si="7"/>
        <v>517939</v>
      </c>
      <c r="J224" s="111"/>
      <c r="K224" s="111"/>
      <c r="L224" s="137"/>
      <c r="M224" s="136"/>
      <c r="N224" s="139"/>
      <c r="O224" s="110">
        <f t="shared" si="6"/>
        <v>79496</v>
      </c>
    </row>
    <row r="225" spans="1:15" x14ac:dyDescent="0.25">
      <c r="A225" s="296">
        <v>205</v>
      </c>
      <c r="B225" s="108" t="s">
        <v>845</v>
      </c>
      <c r="C225" s="109" t="s">
        <v>631</v>
      </c>
      <c r="D225" s="109">
        <v>1</v>
      </c>
      <c r="E225" s="109">
        <v>1</v>
      </c>
      <c r="F225" s="107">
        <v>9598</v>
      </c>
      <c r="G225" s="107">
        <v>9598</v>
      </c>
      <c r="H225" s="120">
        <v>11934.51</v>
      </c>
      <c r="I225" s="107">
        <f t="shared" si="7"/>
        <v>11934.51</v>
      </c>
      <c r="J225" s="111"/>
      <c r="K225" s="111"/>
      <c r="L225" s="137"/>
      <c r="M225" s="136"/>
      <c r="N225" s="139"/>
      <c r="O225" s="110">
        <f t="shared" si="6"/>
        <v>2336.5100000000002</v>
      </c>
    </row>
    <row r="226" spans="1:15" x14ac:dyDescent="0.25">
      <c r="A226" s="296">
        <v>206</v>
      </c>
      <c r="B226" s="108" t="s">
        <v>846</v>
      </c>
      <c r="C226" s="109" t="s">
        <v>631</v>
      </c>
      <c r="D226" s="109">
        <v>1</v>
      </c>
      <c r="E226" s="109">
        <v>1</v>
      </c>
      <c r="F226" s="107">
        <v>9010</v>
      </c>
      <c r="G226" s="107">
        <v>9010</v>
      </c>
      <c r="H226" s="120">
        <v>9915.91</v>
      </c>
      <c r="I226" s="107">
        <f t="shared" si="7"/>
        <v>9915.91</v>
      </c>
      <c r="J226" s="111"/>
      <c r="K226" s="111"/>
      <c r="L226" s="137"/>
      <c r="M226" s="136"/>
      <c r="N226" s="139"/>
      <c r="O226" s="110">
        <f t="shared" si="6"/>
        <v>905.90999999999985</v>
      </c>
    </row>
    <row r="227" spans="1:15" x14ac:dyDescent="0.25">
      <c r="A227" s="296">
        <v>207</v>
      </c>
      <c r="B227" s="108" t="s">
        <v>847</v>
      </c>
      <c r="C227" s="109" t="s">
        <v>631</v>
      </c>
      <c r="D227" s="109">
        <v>1</v>
      </c>
      <c r="E227" s="109">
        <v>1</v>
      </c>
      <c r="F227" s="107">
        <v>61975</v>
      </c>
      <c r="G227" s="107">
        <v>61975</v>
      </c>
      <c r="H227" s="120">
        <v>73139.850000000006</v>
      </c>
      <c r="I227" s="107">
        <f t="shared" si="7"/>
        <v>73139.850000000006</v>
      </c>
      <c r="J227" s="111"/>
      <c r="K227" s="111"/>
      <c r="L227" s="137"/>
      <c r="M227" s="136"/>
      <c r="N227" s="139"/>
      <c r="O227" s="110">
        <f t="shared" si="6"/>
        <v>11164.850000000006</v>
      </c>
    </row>
    <row r="228" spans="1:15" x14ac:dyDescent="0.25">
      <c r="A228" s="296">
        <v>208</v>
      </c>
      <c r="B228" s="108" t="s">
        <v>848</v>
      </c>
      <c r="C228" s="109" t="s">
        <v>631</v>
      </c>
      <c r="D228" s="109">
        <v>1</v>
      </c>
      <c r="E228" s="109">
        <v>1</v>
      </c>
      <c r="F228" s="107">
        <v>50280</v>
      </c>
      <c r="G228" s="107">
        <v>50280</v>
      </c>
      <c r="H228" s="120">
        <v>59940.06</v>
      </c>
      <c r="I228" s="107">
        <f t="shared" si="7"/>
        <v>59940.06</v>
      </c>
      <c r="J228" s="111"/>
      <c r="K228" s="111"/>
      <c r="L228" s="137"/>
      <c r="M228" s="136"/>
      <c r="N228" s="139"/>
      <c r="O228" s="110">
        <f t="shared" si="6"/>
        <v>9660.0599999999977</v>
      </c>
    </row>
    <row r="229" spans="1:15" x14ac:dyDescent="0.25">
      <c r="A229" s="296">
        <v>209</v>
      </c>
      <c r="B229" s="108" t="s">
        <v>849</v>
      </c>
      <c r="C229" s="109" t="s">
        <v>692</v>
      </c>
      <c r="D229" s="109">
        <v>1</v>
      </c>
      <c r="E229" s="109">
        <v>3</v>
      </c>
      <c r="F229" s="107">
        <v>35800</v>
      </c>
      <c r="G229" s="107">
        <v>107400</v>
      </c>
      <c r="H229" s="107">
        <f>F229</f>
        <v>35800</v>
      </c>
      <c r="I229" s="107">
        <f t="shared" si="7"/>
        <v>35800</v>
      </c>
      <c r="J229" s="111"/>
      <c r="K229" s="111"/>
      <c r="L229" s="113"/>
      <c r="M229" s="136"/>
      <c r="N229" s="139"/>
      <c r="O229" s="110">
        <f t="shared" si="6"/>
        <v>0</v>
      </c>
    </row>
    <row r="230" spans="1:15" x14ac:dyDescent="0.25">
      <c r="A230" s="296"/>
      <c r="B230" s="116" t="s">
        <v>807</v>
      </c>
      <c r="C230" s="109"/>
      <c r="D230" s="109"/>
      <c r="E230" s="109"/>
      <c r="F230" s="107"/>
      <c r="G230" s="117">
        <f>SUM(G200:G229)</f>
        <v>8467672</v>
      </c>
      <c r="H230" s="117"/>
      <c r="I230" s="107"/>
      <c r="J230" s="130"/>
      <c r="K230" s="130"/>
      <c r="L230" s="113"/>
      <c r="M230" s="136"/>
      <c r="N230" s="139"/>
      <c r="O230" s="110">
        <f t="shared" si="6"/>
        <v>0</v>
      </c>
    </row>
    <row r="231" spans="1:15" x14ac:dyDescent="0.25">
      <c r="A231" s="296"/>
      <c r="B231" s="116" t="s">
        <v>850</v>
      </c>
      <c r="C231" s="109"/>
      <c r="D231" s="109"/>
      <c r="E231" s="109"/>
      <c r="F231" s="107"/>
      <c r="G231" s="107"/>
      <c r="H231" s="107"/>
      <c r="I231" s="107"/>
      <c r="J231" s="111"/>
      <c r="K231" s="111"/>
      <c r="L231" s="113"/>
      <c r="M231" s="136"/>
      <c r="N231" s="139"/>
      <c r="O231" s="110">
        <f t="shared" si="6"/>
        <v>0</v>
      </c>
    </row>
    <row r="232" spans="1:15" ht="39.6" x14ac:dyDescent="0.25">
      <c r="A232" s="296">
        <v>210</v>
      </c>
      <c r="B232" s="108" t="s">
        <v>851</v>
      </c>
      <c r="C232" s="109" t="s">
        <v>852</v>
      </c>
      <c r="D232" s="109">
        <v>10</v>
      </c>
      <c r="E232" s="109">
        <v>20</v>
      </c>
      <c r="F232" s="107">
        <v>104900</v>
      </c>
      <c r="G232" s="107">
        <f>F232*E232</f>
        <v>2098000</v>
      </c>
      <c r="H232" s="118">
        <v>96200</v>
      </c>
      <c r="I232" s="107">
        <f t="shared" si="7"/>
        <v>962000</v>
      </c>
      <c r="J232" s="111">
        <v>0</v>
      </c>
      <c r="K232" s="111">
        <v>0</v>
      </c>
      <c r="L232" s="113">
        <v>0</v>
      </c>
      <c r="M232" s="136">
        <v>0</v>
      </c>
      <c r="N232" s="139"/>
      <c r="O232" s="110">
        <f t="shared" si="6"/>
        <v>-8700</v>
      </c>
    </row>
    <row r="233" spans="1:15" ht="26.4" x14ac:dyDescent="0.25">
      <c r="A233" s="296">
        <v>211</v>
      </c>
      <c r="B233" s="108" t="s">
        <v>853</v>
      </c>
      <c r="C233" s="109" t="s">
        <v>852</v>
      </c>
      <c r="D233" s="109">
        <v>2</v>
      </c>
      <c r="E233" s="109">
        <v>2</v>
      </c>
      <c r="F233" s="107">
        <v>171900</v>
      </c>
      <c r="G233" s="107">
        <v>343800</v>
      </c>
      <c r="H233" s="118">
        <v>157500</v>
      </c>
      <c r="I233" s="107">
        <f t="shared" si="7"/>
        <v>315000</v>
      </c>
      <c r="J233" s="111">
        <v>2</v>
      </c>
      <c r="K233" s="111">
        <v>315000</v>
      </c>
      <c r="L233" s="113">
        <v>0</v>
      </c>
      <c r="M233" s="136">
        <v>0</v>
      </c>
      <c r="N233" s="139"/>
      <c r="O233" s="110">
        <f t="shared" si="6"/>
        <v>-14400</v>
      </c>
    </row>
    <row r="234" spans="1:15" ht="26.4" x14ac:dyDescent="0.25">
      <c r="A234" s="296">
        <v>212</v>
      </c>
      <c r="B234" s="108" t="s">
        <v>854</v>
      </c>
      <c r="C234" s="109" t="s">
        <v>852</v>
      </c>
      <c r="D234" s="109">
        <v>2</v>
      </c>
      <c r="E234" s="109">
        <v>2</v>
      </c>
      <c r="F234" s="107">
        <v>171900</v>
      </c>
      <c r="G234" s="107">
        <v>343800</v>
      </c>
      <c r="H234" s="118">
        <v>157500</v>
      </c>
      <c r="I234" s="107">
        <f t="shared" si="7"/>
        <v>315000</v>
      </c>
      <c r="J234" s="111">
        <v>2</v>
      </c>
      <c r="K234" s="111">
        <v>315000</v>
      </c>
      <c r="L234" s="113">
        <v>0</v>
      </c>
      <c r="M234" s="136">
        <v>0</v>
      </c>
      <c r="N234" s="139"/>
      <c r="O234" s="110">
        <f t="shared" si="6"/>
        <v>-14400</v>
      </c>
    </row>
    <row r="235" spans="1:15" ht="26.4" x14ac:dyDescent="0.25">
      <c r="A235" s="296">
        <v>213</v>
      </c>
      <c r="B235" s="108" t="s">
        <v>855</v>
      </c>
      <c r="C235" s="109" t="s">
        <v>852</v>
      </c>
      <c r="D235" s="109">
        <v>1</v>
      </c>
      <c r="E235" s="109">
        <v>2</v>
      </c>
      <c r="F235" s="107">
        <v>171900</v>
      </c>
      <c r="G235" s="107">
        <v>343800</v>
      </c>
      <c r="H235" s="118">
        <v>157500</v>
      </c>
      <c r="I235" s="107">
        <f t="shared" si="7"/>
        <v>157500</v>
      </c>
      <c r="J235" s="111">
        <v>1</v>
      </c>
      <c r="K235" s="111">
        <v>157500</v>
      </c>
      <c r="L235" s="113">
        <v>1</v>
      </c>
      <c r="M235" s="136">
        <v>157500</v>
      </c>
      <c r="N235" s="139"/>
      <c r="O235" s="110">
        <f t="shared" si="6"/>
        <v>-14400</v>
      </c>
    </row>
    <row r="236" spans="1:15" ht="26.4" x14ac:dyDescent="0.25">
      <c r="A236" s="296">
        <v>214</v>
      </c>
      <c r="B236" s="108" t="s">
        <v>856</v>
      </c>
      <c r="C236" s="109" t="s">
        <v>852</v>
      </c>
      <c r="D236" s="109">
        <v>1</v>
      </c>
      <c r="E236" s="109">
        <v>2</v>
      </c>
      <c r="F236" s="107">
        <v>171900</v>
      </c>
      <c r="G236" s="107">
        <v>343800</v>
      </c>
      <c r="H236" s="118">
        <v>157500</v>
      </c>
      <c r="I236" s="107">
        <f t="shared" si="7"/>
        <v>157500</v>
      </c>
      <c r="J236" s="111">
        <v>1</v>
      </c>
      <c r="K236" s="111">
        <v>157500</v>
      </c>
      <c r="L236" s="113">
        <v>1</v>
      </c>
      <c r="M236" s="136">
        <v>157500</v>
      </c>
      <c r="N236" s="139"/>
      <c r="O236" s="110">
        <f t="shared" si="6"/>
        <v>-14400</v>
      </c>
    </row>
    <row r="237" spans="1:15" x14ac:dyDescent="0.25">
      <c r="A237" s="296">
        <v>215</v>
      </c>
      <c r="B237" s="108" t="s">
        <v>857</v>
      </c>
      <c r="C237" s="109" t="s">
        <v>478</v>
      </c>
      <c r="D237" s="109">
        <v>4</v>
      </c>
      <c r="E237" s="109">
        <v>7</v>
      </c>
      <c r="F237" s="107">
        <v>79500</v>
      </c>
      <c r="G237" s="107">
        <v>556500</v>
      </c>
      <c r="H237" s="118">
        <v>72800</v>
      </c>
      <c r="I237" s="107">
        <f t="shared" si="7"/>
        <v>291200</v>
      </c>
      <c r="J237" s="111">
        <v>8</v>
      </c>
      <c r="K237" s="111">
        <v>556216</v>
      </c>
      <c r="L237" s="113">
        <v>4</v>
      </c>
      <c r="M237" s="136">
        <v>291200</v>
      </c>
      <c r="N237" s="139"/>
      <c r="O237" s="110">
        <f t="shared" si="6"/>
        <v>-6700</v>
      </c>
    </row>
    <row r="238" spans="1:15" x14ac:dyDescent="0.25">
      <c r="A238" s="296">
        <v>216</v>
      </c>
      <c r="B238" s="108" t="s">
        <v>858</v>
      </c>
      <c r="C238" s="109" t="s">
        <v>478</v>
      </c>
      <c r="D238" s="109">
        <v>12</v>
      </c>
      <c r="E238" s="109">
        <v>12</v>
      </c>
      <c r="F238" s="107">
        <v>79500</v>
      </c>
      <c r="G238" s="107">
        <v>954000</v>
      </c>
      <c r="H238" s="118">
        <v>72800</v>
      </c>
      <c r="I238" s="107">
        <f t="shared" si="7"/>
        <v>873600</v>
      </c>
      <c r="J238" s="111">
        <v>14</v>
      </c>
      <c r="K238" s="111">
        <v>993016</v>
      </c>
      <c r="L238" s="113">
        <v>2</v>
      </c>
      <c r="M238" s="136">
        <v>145600</v>
      </c>
      <c r="N238" s="139"/>
      <c r="O238" s="110">
        <f t="shared" si="6"/>
        <v>-6700</v>
      </c>
    </row>
    <row r="239" spans="1:15" x14ac:dyDescent="0.25">
      <c r="A239" s="296">
        <v>217</v>
      </c>
      <c r="B239" s="108" t="s">
        <v>859</v>
      </c>
      <c r="C239" s="109" t="s">
        <v>478</v>
      </c>
      <c r="D239" s="109">
        <v>7</v>
      </c>
      <c r="E239" s="109">
        <v>11</v>
      </c>
      <c r="F239" s="107">
        <v>79500</v>
      </c>
      <c r="G239" s="107">
        <v>874500</v>
      </c>
      <c r="H239" s="118">
        <v>72800</v>
      </c>
      <c r="I239" s="107">
        <f t="shared" si="7"/>
        <v>509600</v>
      </c>
      <c r="J239" s="111">
        <v>12</v>
      </c>
      <c r="K239" s="111">
        <v>834324</v>
      </c>
      <c r="L239" s="113">
        <v>5</v>
      </c>
      <c r="M239" s="136">
        <v>364000</v>
      </c>
      <c r="N239" s="139"/>
      <c r="O239" s="110">
        <f t="shared" si="6"/>
        <v>-6700</v>
      </c>
    </row>
    <row r="240" spans="1:15" x14ac:dyDescent="0.25">
      <c r="A240" s="296">
        <v>218</v>
      </c>
      <c r="B240" s="108" t="s">
        <v>860</v>
      </c>
      <c r="C240" s="109" t="s">
        <v>478</v>
      </c>
      <c r="D240" s="109">
        <v>25</v>
      </c>
      <c r="E240" s="109">
        <v>25</v>
      </c>
      <c r="F240" s="107">
        <v>62700</v>
      </c>
      <c r="G240" s="107">
        <v>1567500</v>
      </c>
      <c r="H240" s="118">
        <v>57600</v>
      </c>
      <c r="I240" s="107">
        <f t="shared" si="7"/>
        <v>1440000</v>
      </c>
      <c r="J240" s="111">
        <v>29</v>
      </c>
      <c r="K240" s="111">
        <v>1517454</v>
      </c>
      <c r="L240" s="113">
        <v>0</v>
      </c>
      <c r="M240" s="136">
        <v>0</v>
      </c>
      <c r="N240" s="139"/>
      <c r="O240" s="110">
        <f t="shared" si="6"/>
        <v>-5100</v>
      </c>
    </row>
    <row r="241" spans="1:15" x14ac:dyDescent="0.25">
      <c r="A241" s="296">
        <v>219</v>
      </c>
      <c r="B241" s="108" t="s">
        <v>861</v>
      </c>
      <c r="C241" s="109" t="s">
        <v>478</v>
      </c>
      <c r="D241" s="109">
        <v>1</v>
      </c>
      <c r="E241" s="109">
        <v>1</v>
      </c>
      <c r="F241" s="107">
        <v>57600</v>
      </c>
      <c r="G241" s="107">
        <v>57600</v>
      </c>
      <c r="H241" s="118">
        <v>52900</v>
      </c>
      <c r="I241" s="107">
        <f t="shared" si="7"/>
        <v>52900</v>
      </c>
      <c r="J241" s="111">
        <v>3</v>
      </c>
      <c r="K241" s="111">
        <v>153835</v>
      </c>
      <c r="L241" s="113">
        <v>0</v>
      </c>
      <c r="M241" s="136">
        <v>0</v>
      </c>
      <c r="N241" s="139"/>
      <c r="O241" s="110">
        <f t="shared" si="6"/>
        <v>-4700</v>
      </c>
    </row>
    <row r="242" spans="1:15" x14ac:dyDescent="0.25">
      <c r="A242" s="296">
        <v>220</v>
      </c>
      <c r="B242" s="108" t="s">
        <v>862</v>
      </c>
      <c r="C242" s="109" t="s">
        <v>852</v>
      </c>
      <c r="D242" s="109">
        <v>1</v>
      </c>
      <c r="E242" s="109">
        <v>3</v>
      </c>
      <c r="F242" s="107">
        <v>81400</v>
      </c>
      <c r="G242" s="107">
        <v>244200</v>
      </c>
      <c r="H242" s="118">
        <v>74700</v>
      </c>
      <c r="I242" s="107">
        <f t="shared" si="7"/>
        <v>74700</v>
      </c>
      <c r="J242" s="111">
        <v>1</v>
      </c>
      <c r="K242" s="111">
        <v>68537</v>
      </c>
      <c r="L242" s="113">
        <v>0</v>
      </c>
      <c r="M242" s="136">
        <v>0</v>
      </c>
      <c r="N242" s="139"/>
      <c r="O242" s="110">
        <f t="shared" si="6"/>
        <v>-6700</v>
      </c>
    </row>
    <row r="243" spans="1:15" x14ac:dyDescent="0.25">
      <c r="A243" s="296">
        <v>221</v>
      </c>
      <c r="B243" s="108" t="s">
        <v>863</v>
      </c>
      <c r="C243" s="109" t="s">
        <v>852</v>
      </c>
      <c r="D243" s="109">
        <v>1</v>
      </c>
      <c r="E243" s="109">
        <v>1</v>
      </c>
      <c r="F243" s="107">
        <v>363700</v>
      </c>
      <c r="G243" s="107">
        <v>363700</v>
      </c>
      <c r="H243" s="118">
        <v>333500</v>
      </c>
      <c r="I243" s="107">
        <f t="shared" si="7"/>
        <v>333500</v>
      </c>
      <c r="J243" s="111">
        <v>2</v>
      </c>
      <c r="K243" s="111">
        <v>638026.5</v>
      </c>
      <c r="L243" s="113">
        <v>0</v>
      </c>
      <c r="M243" s="136">
        <v>0</v>
      </c>
      <c r="N243" s="139"/>
      <c r="O243" s="110">
        <f t="shared" si="6"/>
        <v>-30200</v>
      </c>
    </row>
    <row r="244" spans="1:15" x14ac:dyDescent="0.25">
      <c r="A244" s="296">
        <v>222</v>
      </c>
      <c r="B244" s="108" t="s">
        <v>864</v>
      </c>
      <c r="C244" s="109" t="s">
        <v>852</v>
      </c>
      <c r="D244" s="109">
        <v>1</v>
      </c>
      <c r="E244" s="109">
        <v>1</v>
      </c>
      <c r="F244" s="107">
        <v>363700</v>
      </c>
      <c r="G244" s="107">
        <v>363700</v>
      </c>
      <c r="H244" s="118">
        <v>333500</v>
      </c>
      <c r="I244" s="107">
        <f t="shared" si="7"/>
        <v>333500</v>
      </c>
      <c r="J244" s="111">
        <v>2</v>
      </c>
      <c r="K244" s="111">
        <v>636612</v>
      </c>
      <c r="L244" s="113">
        <v>0</v>
      </c>
      <c r="M244" s="136">
        <v>0</v>
      </c>
      <c r="N244" s="139"/>
      <c r="O244" s="110">
        <f t="shared" si="6"/>
        <v>-30200</v>
      </c>
    </row>
    <row r="245" spans="1:15" x14ac:dyDescent="0.25">
      <c r="A245" s="296">
        <v>223</v>
      </c>
      <c r="B245" s="108" t="s">
        <v>865</v>
      </c>
      <c r="C245" s="109" t="s">
        <v>852</v>
      </c>
      <c r="D245" s="109">
        <v>1</v>
      </c>
      <c r="E245" s="109">
        <v>1</v>
      </c>
      <c r="F245" s="107">
        <v>598200</v>
      </c>
      <c r="G245" s="107">
        <v>598200</v>
      </c>
      <c r="H245" s="118">
        <v>540800</v>
      </c>
      <c r="I245" s="107">
        <f t="shared" si="7"/>
        <v>540800</v>
      </c>
      <c r="J245" s="111">
        <v>2</v>
      </c>
      <c r="K245" s="111">
        <v>1046567</v>
      </c>
      <c r="L245" s="113">
        <v>0</v>
      </c>
      <c r="M245" s="136">
        <v>0</v>
      </c>
      <c r="N245" s="139"/>
      <c r="O245" s="110">
        <f t="shared" si="6"/>
        <v>-57400</v>
      </c>
    </row>
    <row r="246" spans="1:15" x14ac:dyDescent="0.25">
      <c r="A246" s="296">
        <v>224</v>
      </c>
      <c r="B246" s="108" t="s">
        <v>866</v>
      </c>
      <c r="C246" s="109" t="s">
        <v>852</v>
      </c>
      <c r="D246" s="109">
        <v>1</v>
      </c>
      <c r="E246" s="109">
        <v>1</v>
      </c>
      <c r="F246" s="107">
        <v>598200</v>
      </c>
      <c r="G246" s="107">
        <v>598200</v>
      </c>
      <c r="H246" s="118">
        <v>548000</v>
      </c>
      <c r="I246" s="107">
        <f t="shared" si="7"/>
        <v>548000</v>
      </c>
      <c r="J246" s="111">
        <v>1</v>
      </c>
      <c r="K246" s="111">
        <v>548000</v>
      </c>
      <c r="L246" s="113">
        <v>0</v>
      </c>
      <c r="M246" s="136">
        <v>0</v>
      </c>
      <c r="N246" s="139"/>
      <c r="O246" s="110">
        <f t="shared" si="6"/>
        <v>-50200</v>
      </c>
    </row>
    <row r="247" spans="1:15" x14ac:dyDescent="0.25">
      <c r="A247" s="296">
        <v>225</v>
      </c>
      <c r="B247" s="108" t="s">
        <v>867</v>
      </c>
      <c r="C247" s="109" t="s">
        <v>852</v>
      </c>
      <c r="D247" s="109">
        <v>1</v>
      </c>
      <c r="E247" s="109">
        <v>1</v>
      </c>
      <c r="F247" s="107">
        <v>598200</v>
      </c>
      <c r="G247" s="107">
        <v>598200</v>
      </c>
      <c r="H247" s="118">
        <v>548000</v>
      </c>
      <c r="I247" s="107">
        <f t="shared" si="7"/>
        <v>548000</v>
      </c>
      <c r="J247" s="111">
        <v>1</v>
      </c>
      <c r="K247" s="111">
        <v>1046567</v>
      </c>
      <c r="L247" s="113">
        <v>0</v>
      </c>
      <c r="M247" s="136">
        <v>0</v>
      </c>
      <c r="N247" s="139"/>
      <c r="O247" s="110">
        <f t="shared" si="6"/>
        <v>-50200</v>
      </c>
    </row>
    <row r="248" spans="1:15" x14ac:dyDescent="0.25">
      <c r="A248" s="296">
        <v>226</v>
      </c>
      <c r="B248" s="108" t="s">
        <v>868</v>
      </c>
      <c r="C248" s="109" t="s">
        <v>852</v>
      </c>
      <c r="D248" s="109">
        <v>1</v>
      </c>
      <c r="E248" s="109">
        <v>1</v>
      </c>
      <c r="F248" s="107">
        <v>598200</v>
      </c>
      <c r="G248" s="107">
        <v>598200</v>
      </c>
      <c r="H248" s="118">
        <v>548000</v>
      </c>
      <c r="I248" s="107">
        <f t="shared" si="7"/>
        <v>548000</v>
      </c>
      <c r="J248" s="111">
        <v>1</v>
      </c>
      <c r="K248" s="111">
        <v>548000</v>
      </c>
      <c r="L248" s="113">
        <v>0</v>
      </c>
      <c r="M248" s="136">
        <v>0</v>
      </c>
      <c r="N248" s="139"/>
      <c r="O248" s="110">
        <f t="shared" si="6"/>
        <v>-50200</v>
      </c>
    </row>
    <row r="249" spans="1:15" x14ac:dyDescent="0.25">
      <c r="A249" s="296">
        <v>227</v>
      </c>
      <c r="B249" s="108" t="s">
        <v>869</v>
      </c>
      <c r="C249" s="109" t="s">
        <v>852</v>
      </c>
      <c r="D249" s="109">
        <v>2</v>
      </c>
      <c r="E249" s="109">
        <v>4</v>
      </c>
      <c r="F249" s="107">
        <v>205700</v>
      </c>
      <c r="G249" s="107">
        <v>822800</v>
      </c>
      <c r="H249" s="118">
        <v>188600</v>
      </c>
      <c r="I249" s="107">
        <f t="shared" si="7"/>
        <v>377200</v>
      </c>
      <c r="J249" s="111">
        <v>3</v>
      </c>
      <c r="K249" s="111">
        <v>548632</v>
      </c>
      <c r="L249" s="113">
        <v>1</v>
      </c>
      <c r="M249" s="136">
        <v>188600</v>
      </c>
      <c r="N249" s="139"/>
      <c r="O249" s="110">
        <f t="shared" si="6"/>
        <v>-17100</v>
      </c>
    </row>
    <row r="250" spans="1:15" x14ac:dyDescent="0.25">
      <c r="A250" s="296">
        <v>228</v>
      </c>
      <c r="B250" s="108" t="s">
        <v>870</v>
      </c>
      <c r="C250" s="109" t="s">
        <v>852</v>
      </c>
      <c r="D250" s="109">
        <v>1</v>
      </c>
      <c r="E250" s="109">
        <v>4</v>
      </c>
      <c r="F250" s="107">
        <v>205700</v>
      </c>
      <c r="G250" s="107">
        <v>822800</v>
      </c>
      <c r="H250" s="118">
        <v>188600</v>
      </c>
      <c r="I250" s="107">
        <f t="shared" si="7"/>
        <v>188600</v>
      </c>
      <c r="J250" s="111">
        <v>2</v>
      </c>
      <c r="K250" s="111">
        <v>360032</v>
      </c>
      <c r="L250" s="113">
        <v>2</v>
      </c>
      <c r="M250" s="136">
        <v>377200</v>
      </c>
      <c r="N250" s="139"/>
      <c r="O250" s="110">
        <f t="shared" si="6"/>
        <v>-17100</v>
      </c>
    </row>
    <row r="251" spans="1:15" x14ac:dyDescent="0.25">
      <c r="A251" s="296">
        <v>229</v>
      </c>
      <c r="B251" s="108" t="s">
        <v>871</v>
      </c>
      <c r="C251" s="109" t="s">
        <v>872</v>
      </c>
      <c r="D251" s="109">
        <v>2</v>
      </c>
      <c r="E251" s="109">
        <v>2</v>
      </c>
      <c r="F251" s="107">
        <v>165500</v>
      </c>
      <c r="G251" s="107">
        <v>331000</v>
      </c>
      <c r="H251" s="118">
        <v>151800</v>
      </c>
      <c r="I251" s="107">
        <f t="shared" si="7"/>
        <v>303600</v>
      </c>
      <c r="J251" s="111">
        <v>2</v>
      </c>
      <c r="K251" s="111">
        <v>289745</v>
      </c>
      <c r="L251" s="113">
        <v>0</v>
      </c>
      <c r="M251" s="136">
        <v>0</v>
      </c>
      <c r="N251" s="139"/>
      <c r="O251" s="110">
        <f t="shared" si="6"/>
        <v>-13700</v>
      </c>
    </row>
    <row r="252" spans="1:15" x14ac:dyDescent="0.25">
      <c r="A252" s="296"/>
      <c r="B252" s="108" t="s">
        <v>873</v>
      </c>
      <c r="C252" s="109" t="s">
        <v>872</v>
      </c>
      <c r="D252" s="109">
        <v>1</v>
      </c>
      <c r="E252" s="109"/>
      <c r="F252" s="107"/>
      <c r="G252" s="107"/>
      <c r="H252" s="118">
        <v>151800</v>
      </c>
      <c r="I252" s="107">
        <f t="shared" si="7"/>
        <v>151800</v>
      </c>
      <c r="J252" s="111"/>
      <c r="K252" s="111"/>
      <c r="L252" s="113"/>
      <c r="M252" s="136"/>
      <c r="N252" s="139"/>
      <c r="O252" s="110"/>
    </row>
    <row r="253" spans="1:15" x14ac:dyDescent="0.25">
      <c r="A253" s="296">
        <v>231</v>
      </c>
      <c r="B253" s="108" t="s">
        <v>874</v>
      </c>
      <c r="C253" s="109" t="s">
        <v>429</v>
      </c>
      <c r="D253" s="109">
        <v>2</v>
      </c>
      <c r="E253" s="109">
        <v>20</v>
      </c>
      <c r="F253" s="107">
        <v>9500</v>
      </c>
      <c r="G253" s="107">
        <v>190000</v>
      </c>
      <c r="H253" s="118">
        <v>7900</v>
      </c>
      <c r="I253" s="107">
        <f t="shared" si="7"/>
        <v>15800</v>
      </c>
      <c r="J253" s="111">
        <v>2</v>
      </c>
      <c r="K253" s="111">
        <v>15918</v>
      </c>
      <c r="L253" s="113">
        <v>0</v>
      </c>
      <c r="M253" s="136">
        <v>0</v>
      </c>
      <c r="N253" s="139"/>
      <c r="O253" s="110">
        <f t="shared" si="6"/>
        <v>-1600</v>
      </c>
    </row>
    <row r="254" spans="1:15" x14ac:dyDescent="0.25">
      <c r="A254" s="296">
        <v>232</v>
      </c>
      <c r="B254" s="108" t="s">
        <v>875</v>
      </c>
      <c r="C254" s="109" t="s">
        <v>429</v>
      </c>
      <c r="D254" s="109">
        <v>1</v>
      </c>
      <c r="E254" s="109">
        <v>1</v>
      </c>
      <c r="F254" s="107">
        <v>658900</v>
      </c>
      <c r="G254" s="107">
        <v>658900</v>
      </c>
      <c r="H254" s="118">
        <v>590500</v>
      </c>
      <c r="I254" s="107">
        <f t="shared" si="7"/>
        <v>590500</v>
      </c>
      <c r="J254" s="111">
        <v>1</v>
      </c>
      <c r="K254" s="111">
        <v>590500</v>
      </c>
      <c r="L254" s="113">
        <v>0</v>
      </c>
      <c r="M254" s="136">
        <v>0</v>
      </c>
      <c r="N254" s="139"/>
      <c r="O254" s="110">
        <f t="shared" si="6"/>
        <v>-68400</v>
      </c>
    </row>
    <row r="255" spans="1:15" x14ac:dyDescent="0.25">
      <c r="A255" s="296">
        <v>233</v>
      </c>
      <c r="B255" s="108" t="s">
        <v>876</v>
      </c>
      <c r="C255" s="109" t="s">
        <v>852</v>
      </c>
      <c r="D255" s="109">
        <v>6</v>
      </c>
      <c r="E255" s="109">
        <v>6</v>
      </c>
      <c r="F255" s="107">
        <v>48300</v>
      </c>
      <c r="G255" s="107">
        <v>289800</v>
      </c>
      <c r="H255" s="118">
        <v>44400</v>
      </c>
      <c r="I255" s="107">
        <f t="shared" si="7"/>
        <v>266400</v>
      </c>
      <c r="J255" s="111">
        <v>6</v>
      </c>
      <c r="K255" s="111">
        <v>258240</v>
      </c>
      <c r="L255" s="113">
        <v>1</v>
      </c>
      <c r="M255" s="136">
        <v>44400</v>
      </c>
      <c r="N255" s="139"/>
      <c r="O255" s="110">
        <f t="shared" si="6"/>
        <v>-3900</v>
      </c>
    </row>
    <row r="256" spans="1:15" x14ac:dyDescent="0.25">
      <c r="A256" s="296">
        <v>234</v>
      </c>
      <c r="B256" s="108" t="s">
        <v>877</v>
      </c>
      <c r="C256" s="109" t="s">
        <v>478</v>
      </c>
      <c r="D256" s="109">
        <v>1</v>
      </c>
      <c r="E256" s="109">
        <v>1</v>
      </c>
      <c r="F256" s="107">
        <v>57600</v>
      </c>
      <c r="G256" s="107">
        <v>57600</v>
      </c>
      <c r="H256" s="118">
        <v>52900</v>
      </c>
      <c r="I256" s="107">
        <f t="shared" si="7"/>
        <v>52900</v>
      </c>
      <c r="J256" s="111">
        <v>0</v>
      </c>
      <c r="K256" s="111">
        <v>0</v>
      </c>
      <c r="L256" s="113">
        <v>0</v>
      </c>
      <c r="M256" s="136">
        <v>0</v>
      </c>
      <c r="N256" s="139"/>
      <c r="O256" s="110">
        <f t="shared" si="6"/>
        <v>-4700</v>
      </c>
    </row>
    <row r="257" spans="1:15" x14ac:dyDescent="0.25">
      <c r="A257" s="296"/>
      <c r="B257" s="116" t="s">
        <v>807</v>
      </c>
      <c r="C257" s="109"/>
      <c r="D257" s="109"/>
      <c r="E257" s="109"/>
      <c r="F257" s="107"/>
      <c r="G257" s="117">
        <f>SUM(G232:G256)</f>
        <v>14020600</v>
      </c>
      <c r="H257" s="117"/>
      <c r="I257" s="107"/>
      <c r="J257" s="130"/>
      <c r="K257" s="130"/>
      <c r="L257" s="113"/>
      <c r="M257" s="136"/>
      <c r="N257" s="139"/>
      <c r="O257" s="110">
        <f t="shared" si="6"/>
        <v>0</v>
      </c>
    </row>
    <row r="258" spans="1:15" x14ac:dyDescent="0.25">
      <c r="A258" s="296"/>
      <c r="B258" s="116" t="s">
        <v>878</v>
      </c>
      <c r="C258" s="109"/>
      <c r="D258" s="109"/>
      <c r="E258" s="109"/>
      <c r="F258" s="107"/>
      <c r="G258" s="107"/>
      <c r="H258" s="107"/>
      <c r="I258" s="107"/>
      <c r="J258" s="111"/>
      <c r="K258" s="111"/>
      <c r="L258" s="113"/>
      <c r="M258" s="136"/>
      <c r="N258" s="139"/>
      <c r="O258" s="110">
        <f t="shared" si="6"/>
        <v>0</v>
      </c>
    </row>
    <row r="259" spans="1:15" x14ac:dyDescent="0.25">
      <c r="A259" s="296">
        <v>237</v>
      </c>
      <c r="B259" s="108" t="s">
        <v>882</v>
      </c>
      <c r="C259" s="109" t="s">
        <v>366</v>
      </c>
      <c r="D259" s="109">
        <v>1</v>
      </c>
      <c r="E259" s="109">
        <v>7</v>
      </c>
      <c r="F259" s="107">
        <v>17000</v>
      </c>
      <c r="G259" s="107">
        <v>119000</v>
      </c>
      <c r="H259" s="118">
        <v>16000</v>
      </c>
      <c r="I259" s="107">
        <f t="shared" ref="I259:I322" si="8">H259*D259</f>
        <v>16000</v>
      </c>
      <c r="J259" s="111">
        <v>2</v>
      </c>
      <c r="K259" s="111">
        <v>32000</v>
      </c>
      <c r="L259" s="113">
        <v>1</v>
      </c>
      <c r="M259" s="136">
        <v>16000</v>
      </c>
      <c r="N259" s="139"/>
      <c r="O259" s="110">
        <f t="shared" si="6"/>
        <v>-1000</v>
      </c>
    </row>
    <row r="260" spans="1:15" x14ac:dyDescent="0.25">
      <c r="A260" s="296">
        <v>238</v>
      </c>
      <c r="B260" s="108" t="s">
        <v>883</v>
      </c>
      <c r="C260" s="109" t="s">
        <v>884</v>
      </c>
      <c r="D260" s="109">
        <v>1</v>
      </c>
      <c r="E260" s="109">
        <v>1</v>
      </c>
      <c r="F260" s="107">
        <v>40000</v>
      </c>
      <c r="G260" s="107">
        <v>40000</v>
      </c>
      <c r="H260" s="118">
        <v>37000</v>
      </c>
      <c r="I260" s="107">
        <f t="shared" si="8"/>
        <v>37000</v>
      </c>
      <c r="J260" s="111">
        <v>1</v>
      </c>
      <c r="K260" s="111">
        <v>37000</v>
      </c>
      <c r="L260" s="113">
        <v>0</v>
      </c>
      <c r="M260" s="136">
        <v>0</v>
      </c>
      <c r="N260" s="139"/>
      <c r="O260" s="110">
        <f t="shared" si="6"/>
        <v>-3000</v>
      </c>
    </row>
    <row r="261" spans="1:15" x14ac:dyDescent="0.25">
      <c r="A261" s="296">
        <v>239</v>
      </c>
      <c r="B261" s="108" t="s">
        <v>885</v>
      </c>
      <c r="C261" s="109" t="s">
        <v>884</v>
      </c>
      <c r="D261" s="109">
        <v>2</v>
      </c>
      <c r="E261" s="109">
        <v>2</v>
      </c>
      <c r="F261" s="107">
        <v>62000</v>
      </c>
      <c r="G261" s="107">
        <v>124000</v>
      </c>
      <c r="H261" s="118">
        <v>60000</v>
      </c>
      <c r="I261" s="107">
        <f t="shared" si="8"/>
        <v>120000</v>
      </c>
      <c r="J261" s="111">
        <v>2</v>
      </c>
      <c r="K261" s="111">
        <v>129000</v>
      </c>
      <c r="L261" s="113">
        <v>0</v>
      </c>
      <c r="M261" s="136">
        <v>0</v>
      </c>
      <c r="N261" s="139"/>
      <c r="O261" s="110">
        <f t="shared" ref="O261:O324" si="9">H261-F261</f>
        <v>-2000</v>
      </c>
    </row>
    <row r="262" spans="1:15" x14ac:dyDescent="0.25">
      <c r="A262" s="296">
        <v>240</v>
      </c>
      <c r="B262" s="108" t="s">
        <v>886</v>
      </c>
      <c r="C262" s="109" t="s">
        <v>887</v>
      </c>
      <c r="D262" s="109">
        <v>4</v>
      </c>
      <c r="E262" s="109">
        <v>5</v>
      </c>
      <c r="F262" s="107">
        <v>19000</v>
      </c>
      <c r="G262" s="107">
        <v>95000</v>
      </c>
      <c r="H262" s="111">
        <f>F262</f>
        <v>19000</v>
      </c>
      <c r="I262" s="107">
        <f t="shared" si="8"/>
        <v>76000</v>
      </c>
      <c r="J262" s="111"/>
      <c r="K262" s="111"/>
      <c r="L262" s="113"/>
      <c r="M262" s="136"/>
      <c r="N262" s="139" t="s">
        <v>986</v>
      </c>
      <c r="O262" s="110">
        <f t="shared" si="9"/>
        <v>0</v>
      </c>
    </row>
    <row r="263" spans="1:15" x14ac:dyDescent="0.25">
      <c r="A263" s="296">
        <v>241</v>
      </c>
      <c r="B263" s="108" t="s">
        <v>888</v>
      </c>
      <c r="C263" s="109" t="s">
        <v>366</v>
      </c>
      <c r="D263" s="109">
        <v>4</v>
      </c>
      <c r="E263" s="109">
        <v>5</v>
      </c>
      <c r="F263" s="107">
        <v>12000</v>
      </c>
      <c r="G263" s="107">
        <v>60000</v>
      </c>
      <c r="H263" s="118">
        <v>11000</v>
      </c>
      <c r="I263" s="107">
        <f t="shared" si="8"/>
        <v>44000</v>
      </c>
      <c r="J263" s="111">
        <v>5</v>
      </c>
      <c r="K263" s="111">
        <v>55000</v>
      </c>
      <c r="L263" s="113">
        <v>0</v>
      </c>
      <c r="M263" s="136">
        <v>0</v>
      </c>
      <c r="N263" s="139"/>
      <c r="O263" s="110">
        <f t="shared" si="9"/>
        <v>-1000</v>
      </c>
    </row>
    <row r="264" spans="1:15" x14ac:dyDescent="0.25">
      <c r="A264" s="296">
        <v>242</v>
      </c>
      <c r="B264" s="108" t="s">
        <v>889</v>
      </c>
      <c r="C264" s="109" t="s">
        <v>890</v>
      </c>
      <c r="D264" s="109">
        <v>2</v>
      </c>
      <c r="E264" s="109">
        <v>10</v>
      </c>
      <c r="F264" s="107">
        <v>15000</v>
      </c>
      <c r="G264" s="107">
        <v>150000</v>
      </c>
      <c r="H264" s="118">
        <v>15000</v>
      </c>
      <c r="I264" s="107">
        <f t="shared" si="8"/>
        <v>30000</v>
      </c>
      <c r="J264" s="111">
        <v>2</v>
      </c>
      <c r="K264" s="111">
        <v>28000</v>
      </c>
      <c r="L264" s="113">
        <v>0</v>
      </c>
      <c r="M264" s="136">
        <v>0</v>
      </c>
      <c r="N264" s="139"/>
      <c r="O264" s="110">
        <f t="shared" si="9"/>
        <v>0</v>
      </c>
    </row>
    <row r="265" spans="1:15" x14ac:dyDescent="0.25">
      <c r="A265" s="296">
        <v>243</v>
      </c>
      <c r="B265" s="108" t="s">
        <v>891</v>
      </c>
      <c r="C265" s="109" t="s">
        <v>884</v>
      </c>
      <c r="D265" s="109">
        <v>2</v>
      </c>
      <c r="E265" s="109">
        <v>2</v>
      </c>
      <c r="F265" s="107">
        <v>70000</v>
      </c>
      <c r="G265" s="107">
        <v>140000</v>
      </c>
      <c r="H265" s="118">
        <v>68000</v>
      </c>
      <c r="I265" s="107">
        <f t="shared" si="8"/>
        <v>136000</v>
      </c>
      <c r="J265" s="111">
        <v>2</v>
      </c>
      <c r="K265" s="111">
        <v>147000</v>
      </c>
      <c r="L265" s="113">
        <v>0</v>
      </c>
      <c r="M265" s="136">
        <v>0</v>
      </c>
      <c r="N265" s="139"/>
      <c r="O265" s="110">
        <f t="shared" si="9"/>
        <v>-2000</v>
      </c>
    </row>
    <row r="266" spans="1:15" x14ac:dyDescent="0.25">
      <c r="A266" s="296">
        <v>244</v>
      </c>
      <c r="B266" s="108" t="s">
        <v>892</v>
      </c>
      <c r="C266" s="109" t="s">
        <v>893</v>
      </c>
      <c r="D266" s="109">
        <v>1</v>
      </c>
      <c r="E266" s="109">
        <v>1</v>
      </c>
      <c r="F266" s="107">
        <v>32000</v>
      </c>
      <c r="G266" s="107">
        <v>32000</v>
      </c>
      <c r="H266" s="118">
        <v>21000</v>
      </c>
      <c r="I266" s="107">
        <f t="shared" si="8"/>
        <v>21000</v>
      </c>
      <c r="J266" s="111">
        <v>1</v>
      </c>
      <c r="K266" s="111">
        <v>21000</v>
      </c>
      <c r="L266" s="113">
        <v>0</v>
      </c>
      <c r="M266" s="136">
        <v>0</v>
      </c>
      <c r="N266" s="139"/>
      <c r="O266" s="110">
        <f t="shared" si="9"/>
        <v>-11000</v>
      </c>
    </row>
    <row r="267" spans="1:15" x14ac:dyDescent="0.25">
      <c r="A267" s="296">
        <v>245</v>
      </c>
      <c r="B267" s="108" t="s">
        <v>894</v>
      </c>
      <c r="C267" s="109" t="s">
        <v>895</v>
      </c>
      <c r="D267" s="109">
        <v>1</v>
      </c>
      <c r="E267" s="109">
        <v>2</v>
      </c>
      <c r="F267" s="107">
        <v>65000</v>
      </c>
      <c r="G267" s="107">
        <v>130000</v>
      </c>
      <c r="H267" s="111">
        <f>F267</f>
        <v>65000</v>
      </c>
      <c r="I267" s="107">
        <f t="shared" si="8"/>
        <v>65000</v>
      </c>
      <c r="J267" s="111">
        <v>0</v>
      </c>
      <c r="K267" s="111">
        <v>0</v>
      </c>
      <c r="L267" s="113">
        <v>0</v>
      </c>
      <c r="M267" s="136">
        <v>0</v>
      </c>
      <c r="N267" s="139"/>
      <c r="O267" s="110">
        <f t="shared" si="9"/>
        <v>0</v>
      </c>
    </row>
    <row r="268" spans="1:15" x14ac:dyDescent="0.25">
      <c r="A268" s="296">
        <v>246</v>
      </c>
      <c r="B268" s="108" t="s">
        <v>896</v>
      </c>
      <c r="C268" s="109" t="s">
        <v>893</v>
      </c>
      <c r="D268" s="109">
        <v>3</v>
      </c>
      <c r="E268" s="109">
        <v>7</v>
      </c>
      <c r="F268" s="107">
        <v>14000</v>
      </c>
      <c r="G268" s="107">
        <v>98000</v>
      </c>
      <c r="H268" s="118">
        <v>13000</v>
      </c>
      <c r="I268" s="107">
        <f t="shared" si="8"/>
        <v>39000</v>
      </c>
      <c r="J268" s="111">
        <v>6</v>
      </c>
      <c r="K268" s="111">
        <v>94000</v>
      </c>
      <c r="L268" s="113">
        <v>3</v>
      </c>
      <c r="M268" s="136">
        <v>39000</v>
      </c>
      <c r="N268" s="139"/>
      <c r="O268" s="110">
        <f t="shared" si="9"/>
        <v>-1000</v>
      </c>
    </row>
    <row r="269" spans="1:15" x14ac:dyDescent="0.25">
      <c r="A269" s="296">
        <v>247</v>
      </c>
      <c r="B269" s="108" t="s">
        <v>897</v>
      </c>
      <c r="C269" s="109" t="s">
        <v>890</v>
      </c>
      <c r="D269" s="109">
        <v>1</v>
      </c>
      <c r="E269" s="109">
        <v>10</v>
      </c>
      <c r="F269" s="107">
        <v>21000</v>
      </c>
      <c r="G269" s="107">
        <v>210000</v>
      </c>
      <c r="H269" s="118">
        <v>19000</v>
      </c>
      <c r="I269" s="107">
        <f t="shared" si="8"/>
        <v>19000</v>
      </c>
      <c r="J269" s="111">
        <v>4</v>
      </c>
      <c r="K269" s="111">
        <v>76000</v>
      </c>
      <c r="L269" s="113">
        <v>4</v>
      </c>
      <c r="M269" s="136">
        <v>76000</v>
      </c>
      <c r="N269" s="139"/>
      <c r="O269" s="110">
        <f t="shared" si="9"/>
        <v>-2000</v>
      </c>
    </row>
    <row r="270" spans="1:15" x14ac:dyDescent="0.25">
      <c r="A270" s="296">
        <v>248</v>
      </c>
      <c r="B270" s="108" t="s">
        <v>898</v>
      </c>
      <c r="C270" s="109" t="s">
        <v>893</v>
      </c>
      <c r="D270" s="109">
        <v>5</v>
      </c>
      <c r="E270" s="109">
        <v>10</v>
      </c>
      <c r="F270" s="107">
        <v>34000</v>
      </c>
      <c r="G270" s="107">
        <v>340000</v>
      </c>
      <c r="H270" s="118">
        <v>33000</v>
      </c>
      <c r="I270" s="107">
        <f t="shared" si="8"/>
        <v>165000</v>
      </c>
      <c r="J270" s="111">
        <v>10</v>
      </c>
      <c r="K270" s="111">
        <v>342000</v>
      </c>
      <c r="L270" s="113">
        <v>2</v>
      </c>
      <c r="M270" s="136">
        <v>66000</v>
      </c>
      <c r="N270" s="139"/>
      <c r="O270" s="110">
        <f t="shared" si="9"/>
        <v>-1000</v>
      </c>
    </row>
    <row r="271" spans="1:15" x14ac:dyDescent="0.25">
      <c r="A271" s="296">
        <v>249</v>
      </c>
      <c r="B271" s="108" t="s">
        <v>899</v>
      </c>
      <c r="C271" s="109" t="s">
        <v>900</v>
      </c>
      <c r="D271" s="109">
        <v>2</v>
      </c>
      <c r="E271" s="109">
        <v>2</v>
      </c>
      <c r="F271" s="107">
        <v>45000</v>
      </c>
      <c r="G271" s="107">
        <v>90000</v>
      </c>
      <c r="H271" s="111">
        <f>F271</f>
        <v>45000</v>
      </c>
      <c r="I271" s="107">
        <f t="shared" si="8"/>
        <v>90000</v>
      </c>
      <c r="J271" s="111"/>
      <c r="K271" s="111"/>
      <c r="L271" s="113"/>
      <c r="M271" s="136"/>
      <c r="N271" s="139" t="s">
        <v>986</v>
      </c>
      <c r="O271" s="110">
        <f t="shared" si="9"/>
        <v>0</v>
      </c>
    </row>
    <row r="272" spans="1:15" x14ac:dyDescent="0.25">
      <c r="A272" s="296">
        <v>250</v>
      </c>
      <c r="B272" s="108" t="s">
        <v>901</v>
      </c>
      <c r="C272" s="109" t="s">
        <v>366</v>
      </c>
      <c r="D272" s="109">
        <v>2</v>
      </c>
      <c r="E272" s="109">
        <v>4</v>
      </c>
      <c r="F272" s="107">
        <v>18000</v>
      </c>
      <c r="G272" s="107">
        <v>72000</v>
      </c>
      <c r="H272" s="118">
        <v>17000</v>
      </c>
      <c r="I272" s="107">
        <f t="shared" si="8"/>
        <v>34000</v>
      </c>
      <c r="J272" s="111">
        <v>2</v>
      </c>
      <c r="K272" s="111">
        <v>40000</v>
      </c>
      <c r="L272" s="113">
        <v>0</v>
      </c>
      <c r="M272" s="136">
        <v>0</v>
      </c>
      <c r="N272" s="139"/>
      <c r="O272" s="110">
        <f t="shared" si="9"/>
        <v>-1000</v>
      </c>
    </row>
    <row r="273" spans="1:15" x14ac:dyDescent="0.25">
      <c r="A273" s="296">
        <v>251</v>
      </c>
      <c r="B273" s="108" t="s">
        <v>902</v>
      </c>
      <c r="C273" s="109" t="s">
        <v>903</v>
      </c>
      <c r="D273" s="109">
        <v>2</v>
      </c>
      <c r="E273" s="109">
        <v>2</v>
      </c>
      <c r="F273" s="107">
        <v>14000</v>
      </c>
      <c r="G273" s="107">
        <v>28000</v>
      </c>
      <c r="H273" s="118">
        <v>13000</v>
      </c>
      <c r="I273" s="107">
        <f t="shared" si="8"/>
        <v>26000</v>
      </c>
      <c r="J273" s="111">
        <v>4</v>
      </c>
      <c r="K273" s="111">
        <v>64000</v>
      </c>
      <c r="L273" s="113">
        <v>0</v>
      </c>
      <c r="M273" s="136">
        <v>0</v>
      </c>
      <c r="N273" s="139"/>
      <c r="O273" s="110">
        <f t="shared" si="9"/>
        <v>-1000</v>
      </c>
    </row>
    <row r="274" spans="1:15" x14ac:dyDescent="0.25">
      <c r="A274" s="296">
        <v>252</v>
      </c>
      <c r="B274" s="108" t="s">
        <v>904</v>
      </c>
      <c r="C274" s="109" t="s">
        <v>905</v>
      </c>
      <c r="D274" s="109">
        <v>10</v>
      </c>
      <c r="E274" s="109">
        <v>15</v>
      </c>
      <c r="F274" s="107">
        <v>20000</v>
      </c>
      <c r="G274" s="107">
        <v>300000</v>
      </c>
      <c r="H274" s="118">
        <v>20000</v>
      </c>
      <c r="I274" s="107">
        <f t="shared" si="8"/>
        <v>200000</v>
      </c>
      <c r="J274" s="111">
        <v>10</v>
      </c>
      <c r="K274" s="111">
        <v>200000</v>
      </c>
      <c r="L274" s="113">
        <v>0</v>
      </c>
      <c r="M274" s="136">
        <v>0</v>
      </c>
      <c r="N274" s="139"/>
      <c r="O274" s="110">
        <f t="shared" si="9"/>
        <v>0</v>
      </c>
    </row>
    <row r="275" spans="1:15" x14ac:dyDescent="0.25">
      <c r="A275" s="296">
        <v>253</v>
      </c>
      <c r="B275" s="108" t="s">
        <v>906</v>
      </c>
      <c r="C275" s="109" t="s">
        <v>907</v>
      </c>
      <c r="D275" s="109">
        <v>50</v>
      </c>
      <c r="E275" s="109">
        <v>100</v>
      </c>
      <c r="F275" s="107">
        <v>2500</v>
      </c>
      <c r="G275" s="107">
        <v>250000</v>
      </c>
      <c r="H275" s="118">
        <v>650</v>
      </c>
      <c r="I275" s="107">
        <f t="shared" si="8"/>
        <v>32500</v>
      </c>
      <c r="J275" s="111"/>
      <c r="K275" s="111"/>
      <c r="L275" s="113"/>
      <c r="M275" s="136"/>
      <c r="N275" s="139" t="s">
        <v>986</v>
      </c>
      <c r="O275" s="110">
        <f t="shared" si="9"/>
        <v>-1850</v>
      </c>
    </row>
    <row r="276" spans="1:15" x14ac:dyDescent="0.25">
      <c r="A276" s="296">
        <v>254</v>
      </c>
      <c r="B276" s="108" t="s">
        <v>908</v>
      </c>
      <c r="C276" s="109" t="s">
        <v>909</v>
      </c>
      <c r="D276" s="109">
        <v>50</v>
      </c>
      <c r="E276" s="109">
        <v>50</v>
      </c>
      <c r="F276" s="107">
        <v>41000</v>
      </c>
      <c r="G276" s="107">
        <v>2050000</v>
      </c>
      <c r="H276" s="118">
        <v>650</v>
      </c>
      <c r="I276" s="107">
        <f t="shared" si="8"/>
        <v>32500</v>
      </c>
      <c r="J276" s="111">
        <v>69</v>
      </c>
      <c r="K276" s="111">
        <v>40135.71</v>
      </c>
      <c r="L276" s="113">
        <v>11</v>
      </c>
      <c r="M276" s="136">
        <v>7150</v>
      </c>
      <c r="N276" s="139"/>
      <c r="O276" s="110">
        <f t="shared" si="9"/>
        <v>-40350</v>
      </c>
    </row>
    <row r="277" spans="1:15" x14ac:dyDescent="0.25">
      <c r="A277" s="296">
        <v>255</v>
      </c>
      <c r="B277" s="108" t="s">
        <v>910</v>
      </c>
      <c r="C277" s="109" t="s">
        <v>907</v>
      </c>
      <c r="D277" s="109">
        <v>10</v>
      </c>
      <c r="E277" s="109">
        <v>10</v>
      </c>
      <c r="F277" s="107">
        <v>82000</v>
      </c>
      <c r="G277" s="107">
        <v>820000</v>
      </c>
      <c r="H277" s="118">
        <v>81000</v>
      </c>
      <c r="I277" s="107">
        <f t="shared" si="8"/>
        <v>810000</v>
      </c>
      <c r="J277" s="111">
        <v>12</v>
      </c>
      <c r="K277" s="111">
        <v>980000</v>
      </c>
      <c r="L277" s="113">
        <v>4</v>
      </c>
      <c r="M277" s="136">
        <v>324000</v>
      </c>
      <c r="N277" s="139"/>
      <c r="O277" s="110">
        <f t="shared" si="9"/>
        <v>-1000</v>
      </c>
    </row>
    <row r="278" spans="1:15" x14ac:dyDescent="0.25">
      <c r="A278" s="296">
        <v>256</v>
      </c>
      <c r="B278" s="108" t="s">
        <v>911</v>
      </c>
      <c r="C278" s="109" t="s">
        <v>912</v>
      </c>
      <c r="D278" s="109">
        <v>2</v>
      </c>
      <c r="E278" s="109">
        <v>2</v>
      </c>
      <c r="F278" s="107">
        <v>90000</v>
      </c>
      <c r="G278" s="107">
        <v>180000</v>
      </c>
      <c r="H278" s="118">
        <v>9000</v>
      </c>
      <c r="I278" s="107">
        <f t="shared" si="8"/>
        <v>18000</v>
      </c>
      <c r="J278" s="111">
        <v>3</v>
      </c>
      <c r="K278" s="111">
        <v>24500</v>
      </c>
      <c r="L278" s="113">
        <v>0</v>
      </c>
      <c r="M278" s="136">
        <v>0</v>
      </c>
      <c r="N278" s="139"/>
      <c r="O278" s="110">
        <f t="shared" si="9"/>
        <v>-81000</v>
      </c>
    </row>
    <row r="279" spans="1:15" x14ac:dyDescent="0.25">
      <c r="A279" s="296">
        <v>257</v>
      </c>
      <c r="B279" s="108" t="s">
        <v>913</v>
      </c>
      <c r="C279" s="109" t="s">
        <v>914</v>
      </c>
      <c r="D279" s="109">
        <v>4</v>
      </c>
      <c r="E279" s="109">
        <v>4</v>
      </c>
      <c r="F279" s="107">
        <v>78000</v>
      </c>
      <c r="G279" s="107">
        <v>312000</v>
      </c>
      <c r="H279" s="118">
        <v>74000</v>
      </c>
      <c r="I279" s="107">
        <f t="shared" si="8"/>
        <v>296000</v>
      </c>
      <c r="J279" s="111">
        <v>4</v>
      </c>
      <c r="K279" s="111">
        <v>295000</v>
      </c>
      <c r="L279" s="113">
        <v>0</v>
      </c>
      <c r="M279" s="136">
        <v>0</v>
      </c>
      <c r="N279" s="139"/>
      <c r="O279" s="110">
        <f t="shared" si="9"/>
        <v>-4000</v>
      </c>
    </row>
    <row r="280" spans="1:15" ht="26.4" x14ac:dyDescent="0.25">
      <c r="A280" s="296">
        <v>258</v>
      </c>
      <c r="B280" s="108" t="s">
        <v>915</v>
      </c>
      <c r="C280" s="109" t="s">
        <v>916</v>
      </c>
      <c r="D280" s="109">
        <v>1</v>
      </c>
      <c r="E280" s="109">
        <v>1</v>
      </c>
      <c r="F280" s="107">
        <v>78000</v>
      </c>
      <c r="G280" s="107">
        <v>78000</v>
      </c>
      <c r="H280" s="118">
        <v>65000</v>
      </c>
      <c r="I280" s="107">
        <f t="shared" si="8"/>
        <v>65000</v>
      </c>
      <c r="J280" s="111">
        <v>1</v>
      </c>
      <c r="K280" s="111">
        <v>65000</v>
      </c>
      <c r="L280" s="113">
        <v>0</v>
      </c>
      <c r="M280" s="136">
        <v>0</v>
      </c>
      <c r="N280" s="139"/>
      <c r="O280" s="110">
        <f t="shared" si="9"/>
        <v>-13000</v>
      </c>
    </row>
    <row r="281" spans="1:15" x14ac:dyDescent="0.25">
      <c r="A281" s="296">
        <v>259</v>
      </c>
      <c r="B281" s="108" t="s">
        <v>917</v>
      </c>
      <c r="C281" s="109" t="s">
        <v>918</v>
      </c>
      <c r="D281" s="109">
        <v>2</v>
      </c>
      <c r="E281" s="109">
        <v>2</v>
      </c>
      <c r="F281" s="107">
        <v>32000</v>
      </c>
      <c r="G281" s="107">
        <v>64000</v>
      </c>
      <c r="H281" s="118">
        <v>30000</v>
      </c>
      <c r="I281" s="107">
        <f t="shared" si="8"/>
        <v>60000</v>
      </c>
      <c r="J281" s="111">
        <v>1</v>
      </c>
      <c r="K281" s="111">
        <v>30000</v>
      </c>
      <c r="L281" s="113">
        <v>0</v>
      </c>
      <c r="M281" s="136">
        <v>0</v>
      </c>
      <c r="N281" s="139"/>
      <c r="O281" s="110">
        <f t="shared" si="9"/>
        <v>-2000</v>
      </c>
    </row>
    <row r="282" spans="1:15" x14ac:dyDescent="0.25">
      <c r="A282" s="296">
        <v>260</v>
      </c>
      <c r="B282" s="108" t="s">
        <v>919</v>
      </c>
      <c r="C282" s="109" t="s">
        <v>920</v>
      </c>
      <c r="D282" s="109">
        <v>3</v>
      </c>
      <c r="E282" s="109">
        <v>3</v>
      </c>
      <c r="F282" s="107">
        <v>9000</v>
      </c>
      <c r="G282" s="107">
        <v>27000</v>
      </c>
      <c r="H282" s="118">
        <v>8000</v>
      </c>
      <c r="I282" s="107">
        <f t="shared" si="8"/>
        <v>24000</v>
      </c>
      <c r="J282" s="111">
        <v>3</v>
      </c>
      <c r="K282" s="111">
        <v>24000</v>
      </c>
      <c r="L282" s="113">
        <v>0</v>
      </c>
      <c r="M282" s="136">
        <v>0</v>
      </c>
      <c r="N282" s="139"/>
      <c r="O282" s="110">
        <f t="shared" si="9"/>
        <v>-1000</v>
      </c>
    </row>
    <row r="283" spans="1:15" x14ac:dyDescent="0.25">
      <c r="A283" s="296">
        <v>261</v>
      </c>
      <c r="B283" s="108" t="s">
        <v>921</v>
      </c>
      <c r="C283" s="109" t="s">
        <v>916</v>
      </c>
      <c r="D283" s="109">
        <v>2</v>
      </c>
      <c r="E283" s="109">
        <v>2</v>
      </c>
      <c r="F283" s="107">
        <v>15000</v>
      </c>
      <c r="G283" s="107">
        <v>30000</v>
      </c>
      <c r="H283" s="111">
        <f>F283</f>
        <v>15000</v>
      </c>
      <c r="I283" s="107">
        <f t="shared" si="8"/>
        <v>30000</v>
      </c>
      <c r="J283" s="111"/>
      <c r="K283" s="111"/>
      <c r="L283" s="113"/>
      <c r="M283" s="136"/>
      <c r="N283" s="139" t="s">
        <v>986</v>
      </c>
      <c r="O283" s="110">
        <f t="shared" si="9"/>
        <v>0</v>
      </c>
    </row>
    <row r="284" spans="1:15" x14ac:dyDescent="0.25">
      <c r="A284" s="296">
        <v>262</v>
      </c>
      <c r="B284" s="108" t="s">
        <v>922</v>
      </c>
      <c r="C284" s="109" t="s">
        <v>916</v>
      </c>
      <c r="D284" s="109">
        <v>2</v>
      </c>
      <c r="E284" s="109">
        <v>2</v>
      </c>
      <c r="F284" s="107">
        <v>1000</v>
      </c>
      <c r="G284" s="107">
        <v>2000</v>
      </c>
      <c r="H284" s="118">
        <v>1000</v>
      </c>
      <c r="I284" s="107">
        <f t="shared" si="8"/>
        <v>2000</v>
      </c>
      <c r="J284" s="111">
        <v>4</v>
      </c>
      <c r="K284" s="111">
        <v>4000</v>
      </c>
      <c r="L284" s="113">
        <v>0</v>
      </c>
      <c r="M284" s="136">
        <v>0</v>
      </c>
      <c r="N284" s="139"/>
      <c r="O284" s="110">
        <f t="shared" si="9"/>
        <v>0</v>
      </c>
    </row>
    <row r="285" spans="1:15" x14ac:dyDescent="0.25">
      <c r="A285" s="296">
        <v>263</v>
      </c>
      <c r="B285" s="108" t="s">
        <v>923</v>
      </c>
      <c r="C285" s="109" t="s">
        <v>916</v>
      </c>
      <c r="D285" s="109">
        <v>2</v>
      </c>
      <c r="E285" s="109">
        <v>2</v>
      </c>
      <c r="F285" s="107">
        <v>1000</v>
      </c>
      <c r="G285" s="107">
        <v>2000</v>
      </c>
      <c r="H285" s="118">
        <v>1000</v>
      </c>
      <c r="I285" s="107">
        <f t="shared" si="8"/>
        <v>2000</v>
      </c>
      <c r="J285" s="111">
        <v>2</v>
      </c>
      <c r="K285" s="111">
        <v>2000</v>
      </c>
      <c r="L285" s="113">
        <v>0</v>
      </c>
      <c r="M285" s="136">
        <v>0</v>
      </c>
      <c r="N285" s="139"/>
      <c r="O285" s="110">
        <f t="shared" si="9"/>
        <v>0</v>
      </c>
    </row>
    <row r="286" spans="1:15" ht="26.4" x14ac:dyDescent="0.25">
      <c r="A286" s="296">
        <v>264</v>
      </c>
      <c r="B286" s="108" t="s">
        <v>924</v>
      </c>
      <c r="C286" s="109" t="s">
        <v>925</v>
      </c>
      <c r="D286" s="109">
        <v>2</v>
      </c>
      <c r="E286" s="109">
        <v>2</v>
      </c>
      <c r="F286" s="107">
        <v>28000</v>
      </c>
      <c r="G286" s="107">
        <v>56000</v>
      </c>
      <c r="H286" s="118">
        <v>26000</v>
      </c>
      <c r="I286" s="107">
        <f t="shared" si="8"/>
        <v>52000</v>
      </c>
      <c r="J286" s="111">
        <v>4</v>
      </c>
      <c r="K286" s="111">
        <v>99200</v>
      </c>
      <c r="L286" s="113">
        <v>1</v>
      </c>
      <c r="M286" s="136">
        <v>26000</v>
      </c>
      <c r="N286" s="139"/>
      <c r="O286" s="110">
        <f t="shared" si="9"/>
        <v>-2000</v>
      </c>
    </row>
    <row r="287" spans="1:15" ht="26.4" x14ac:dyDescent="0.25">
      <c r="A287" s="296">
        <v>265</v>
      </c>
      <c r="B287" s="108" t="s">
        <v>926</v>
      </c>
      <c r="C287" s="109" t="s">
        <v>920</v>
      </c>
      <c r="D287" s="109">
        <v>4</v>
      </c>
      <c r="E287" s="109">
        <v>4</v>
      </c>
      <c r="F287" s="107">
        <v>2700</v>
      </c>
      <c r="G287" s="107">
        <v>10800</v>
      </c>
      <c r="H287" s="118">
        <v>2500</v>
      </c>
      <c r="I287" s="107">
        <f t="shared" si="8"/>
        <v>10000</v>
      </c>
      <c r="J287" s="111">
        <v>17</v>
      </c>
      <c r="K287" s="111">
        <v>42500</v>
      </c>
      <c r="L287" s="113">
        <v>0</v>
      </c>
      <c r="M287" s="136">
        <v>0</v>
      </c>
      <c r="N287" s="139"/>
      <c r="O287" s="110">
        <f t="shared" si="9"/>
        <v>-200</v>
      </c>
    </row>
    <row r="288" spans="1:15" x14ac:dyDescent="0.25">
      <c r="A288" s="296">
        <v>266</v>
      </c>
      <c r="B288" s="108" t="s">
        <v>927</v>
      </c>
      <c r="C288" s="109" t="s">
        <v>916</v>
      </c>
      <c r="D288" s="109">
        <v>5</v>
      </c>
      <c r="E288" s="109">
        <v>5</v>
      </c>
      <c r="F288" s="107">
        <v>3800</v>
      </c>
      <c r="G288" s="107">
        <v>19000</v>
      </c>
      <c r="H288" s="118">
        <v>3500</v>
      </c>
      <c r="I288" s="107">
        <f t="shared" si="8"/>
        <v>17500</v>
      </c>
      <c r="J288" s="111"/>
      <c r="K288" s="111"/>
      <c r="L288" s="113"/>
      <c r="M288" s="136"/>
      <c r="N288" s="139" t="s">
        <v>986</v>
      </c>
      <c r="O288" s="110">
        <f t="shared" si="9"/>
        <v>-300</v>
      </c>
    </row>
    <row r="289" spans="1:15" x14ac:dyDescent="0.25">
      <c r="A289" s="296">
        <v>267</v>
      </c>
      <c r="B289" s="108" t="s">
        <v>928</v>
      </c>
      <c r="C289" s="109" t="s">
        <v>920</v>
      </c>
      <c r="D289" s="109">
        <v>1</v>
      </c>
      <c r="E289" s="109">
        <v>1</v>
      </c>
      <c r="F289" s="107">
        <v>25000</v>
      </c>
      <c r="G289" s="107">
        <v>25000</v>
      </c>
      <c r="H289" s="118">
        <v>26000</v>
      </c>
      <c r="I289" s="107">
        <f t="shared" si="8"/>
        <v>26000</v>
      </c>
      <c r="J289" s="111">
        <v>1</v>
      </c>
      <c r="K289" s="111">
        <v>26500</v>
      </c>
      <c r="L289" s="113">
        <v>0</v>
      </c>
      <c r="M289" s="136">
        <v>0</v>
      </c>
      <c r="N289" s="139"/>
      <c r="O289" s="110">
        <f t="shared" si="9"/>
        <v>1000</v>
      </c>
    </row>
    <row r="290" spans="1:15" x14ac:dyDescent="0.25">
      <c r="A290" s="296">
        <v>268</v>
      </c>
      <c r="B290" s="108" t="s">
        <v>929</v>
      </c>
      <c r="C290" s="109" t="s">
        <v>631</v>
      </c>
      <c r="D290" s="109">
        <v>2</v>
      </c>
      <c r="E290" s="109">
        <v>2</v>
      </c>
      <c r="F290" s="107">
        <v>16000</v>
      </c>
      <c r="G290" s="107">
        <v>32000</v>
      </c>
      <c r="H290" s="111">
        <f>F290</f>
        <v>16000</v>
      </c>
      <c r="I290" s="107">
        <f t="shared" si="8"/>
        <v>32000</v>
      </c>
      <c r="J290" s="111">
        <v>2</v>
      </c>
      <c r="K290" s="111">
        <v>12000</v>
      </c>
      <c r="L290" s="113">
        <v>0</v>
      </c>
      <c r="M290" s="136">
        <v>0</v>
      </c>
      <c r="N290" s="139"/>
      <c r="O290" s="110">
        <f t="shared" si="9"/>
        <v>0</v>
      </c>
    </row>
    <row r="291" spans="1:15" x14ac:dyDescent="0.25">
      <c r="A291" s="296">
        <v>269</v>
      </c>
      <c r="B291" s="108" t="s">
        <v>930</v>
      </c>
      <c r="C291" s="109" t="s">
        <v>631</v>
      </c>
      <c r="D291" s="109">
        <v>2</v>
      </c>
      <c r="E291" s="109">
        <v>2</v>
      </c>
      <c r="F291" s="107">
        <v>13000</v>
      </c>
      <c r="G291" s="107">
        <v>26000</v>
      </c>
      <c r="H291" s="111">
        <f>F291</f>
        <v>13000</v>
      </c>
      <c r="I291" s="107">
        <f t="shared" si="8"/>
        <v>26000</v>
      </c>
      <c r="J291" s="111"/>
      <c r="K291" s="111"/>
      <c r="L291" s="113"/>
      <c r="M291" s="136"/>
      <c r="N291" s="139" t="s">
        <v>986</v>
      </c>
      <c r="O291" s="110">
        <f t="shared" si="9"/>
        <v>0</v>
      </c>
    </row>
    <row r="292" spans="1:15" ht="39.6" x14ac:dyDescent="0.25">
      <c r="A292" s="296">
        <v>270</v>
      </c>
      <c r="B292" s="108" t="s">
        <v>931</v>
      </c>
      <c r="C292" s="125" t="s">
        <v>932</v>
      </c>
      <c r="D292" s="109">
        <v>1</v>
      </c>
      <c r="E292" s="109">
        <v>1</v>
      </c>
      <c r="F292" s="107">
        <v>125000</v>
      </c>
      <c r="G292" s="107">
        <v>125000</v>
      </c>
      <c r="H292" s="118">
        <v>120000</v>
      </c>
      <c r="I292" s="107">
        <f t="shared" si="8"/>
        <v>120000</v>
      </c>
      <c r="J292" s="111">
        <v>2</v>
      </c>
      <c r="K292" s="111">
        <v>238000</v>
      </c>
      <c r="L292" s="113">
        <v>0</v>
      </c>
      <c r="M292" s="136">
        <v>0</v>
      </c>
      <c r="N292" s="139" t="s">
        <v>986</v>
      </c>
      <c r="O292" s="110">
        <f t="shared" si="9"/>
        <v>-5000</v>
      </c>
    </row>
    <row r="293" spans="1:15" ht="39.6" x14ac:dyDescent="0.25">
      <c r="A293" s="296">
        <v>271</v>
      </c>
      <c r="B293" s="108" t="s">
        <v>933</v>
      </c>
      <c r="C293" s="125" t="s">
        <v>932</v>
      </c>
      <c r="D293" s="109">
        <v>1</v>
      </c>
      <c r="E293" s="109">
        <v>1</v>
      </c>
      <c r="F293" s="107">
        <v>125000</v>
      </c>
      <c r="G293" s="107">
        <v>125000</v>
      </c>
      <c r="H293" s="118">
        <v>120000</v>
      </c>
      <c r="I293" s="107">
        <f t="shared" si="8"/>
        <v>120000</v>
      </c>
      <c r="J293" s="111">
        <v>2</v>
      </c>
      <c r="K293" s="111">
        <v>238000</v>
      </c>
      <c r="L293" s="113">
        <v>0</v>
      </c>
      <c r="M293" s="136">
        <v>0</v>
      </c>
      <c r="N293" s="139"/>
      <c r="O293" s="110">
        <f t="shared" si="9"/>
        <v>-5000</v>
      </c>
    </row>
    <row r="294" spans="1:15" ht="39.6" x14ac:dyDescent="0.25">
      <c r="A294" s="296">
        <v>272</v>
      </c>
      <c r="B294" s="108" t="s">
        <v>934</v>
      </c>
      <c r="C294" s="125" t="s">
        <v>932</v>
      </c>
      <c r="D294" s="109">
        <v>1</v>
      </c>
      <c r="E294" s="109">
        <v>1</v>
      </c>
      <c r="F294" s="107">
        <v>125000</v>
      </c>
      <c r="G294" s="107">
        <v>125000</v>
      </c>
      <c r="H294" s="118">
        <v>120000</v>
      </c>
      <c r="I294" s="107">
        <f t="shared" si="8"/>
        <v>120000</v>
      </c>
      <c r="J294" s="111">
        <v>1</v>
      </c>
      <c r="K294" s="111">
        <v>118000</v>
      </c>
      <c r="L294" s="113">
        <v>0</v>
      </c>
      <c r="M294" s="136">
        <v>0</v>
      </c>
      <c r="N294" s="139"/>
      <c r="O294" s="110">
        <f t="shared" si="9"/>
        <v>-5000</v>
      </c>
    </row>
    <row r="295" spans="1:15" ht="39.6" x14ac:dyDescent="0.25">
      <c r="A295" s="296">
        <v>273</v>
      </c>
      <c r="B295" s="108" t="s">
        <v>935</v>
      </c>
      <c r="C295" s="125" t="s">
        <v>932</v>
      </c>
      <c r="D295" s="109">
        <v>1</v>
      </c>
      <c r="E295" s="109">
        <v>1</v>
      </c>
      <c r="F295" s="107">
        <v>125000</v>
      </c>
      <c r="G295" s="107">
        <v>125000</v>
      </c>
      <c r="H295" s="118">
        <v>120000</v>
      </c>
      <c r="I295" s="107">
        <f t="shared" si="8"/>
        <v>120000</v>
      </c>
      <c r="J295" s="111">
        <v>2</v>
      </c>
      <c r="K295" s="111">
        <v>238000</v>
      </c>
      <c r="L295" s="113">
        <v>0</v>
      </c>
      <c r="M295" s="136">
        <v>0</v>
      </c>
      <c r="N295" s="139"/>
      <c r="O295" s="110">
        <f t="shared" si="9"/>
        <v>-5000</v>
      </c>
    </row>
    <row r="296" spans="1:15" ht="26.4" x14ac:dyDescent="0.25">
      <c r="A296" s="296">
        <v>274</v>
      </c>
      <c r="B296" s="108" t="s">
        <v>936</v>
      </c>
      <c r="C296" s="125" t="s">
        <v>937</v>
      </c>
      <c r="D296" s="109">
        <v>1</v>
      </c>
      <c r="E296" s="109">
        <v>1</v>
      </c>
      <c r="F296" s="107">
        <v>300000</v>
      </c>
      <c r="G296" s="107">
        <v>300000</v>
      </c>
      <c r="H296" s="118">
        <v>200000</v>
      </c>
      <c r="I296" s="107">
        <f t="shared" si="8"/>
        <v>200000</v>
      </c>
      <c r="J296" s="111">
        <v>0</v>
      </c>
      <c r="K296" s="111">
        <v>0</v>
      </c>
      <c r="L296" s="113">
        <v>0</v>
      </c>
      <c r="M296" s="136">
        <v>0</v>
      </c>
      <c r="N296" s="139"/>
      <c r="O296" s="110">
        <f t="shared" si="9"/>
        <v>-100000</v>
      </c>
    </row>
    <row r="297" spans="1:15" ht="26.4" x14ac:dyDescent="0.25">
      <c r="A297" s="296">
        <v>275</v>
      </c>
      <c r="B297" s="108" t="s">
        <v>938</v>
      </c>
      <c r="C297" s="125" t="s">
        <v>937</v>
      </c>
      <c r="D297" s="109">
        <v>1</v>
      </c>
      <c r="E297" s="109">
        <v>1</v>
      </c>
      <c r="F297" s="107">
        <v>300000</v>
      </c>
      <c r="G297" s="107">
        <v>300000</v>
      </c>
      <c r="H297" s="118">
        <v>300000</v>
      </c>
      <c r="I297" s="107">
        <f t="shared" si="8"/>
        <v>300000</v>
      </c>
      <c r="J297" s="111">
        <v>1</v>
      </c>
      <c r="K297" s="111">
        <v>300000</v>
      </c>
      <c r="L297" s="113">
        <v>0</v>
      </c>
      <c r="M297" s="136">
        <v>0</v>
      </c>
      <c r="N297" s="139"/>
      <c r="O297" s="110">
        <f t="shared" si="9"/>
        <v>0</v>
      </c>
    </row>
    <row r="298" spans="1:15" ht="26.4" x14ac:dyDescent="0.25">
      <c r="A298" s="296">
        <v>276</v>
      </c>
      <c r="B298" s="108" t="s">
        <v>939</v>
      </c>
      <c r="C298" s="125" t="s">
        <v>937</v>
      </c>
      <c r="D298" s="109">
        <v>1</v>
      </c>
      <c r="E298" s="109">
        <v>1</v>
      </c>
      <c r="F298" s="107">
        <v>300000</v>
      </c>
      <c r="G298" s="107">
        <v>300000</v>
      </c>
      <c r="H298" s="107">
        <f>F298</f>
        <v>300000</v>
      </c>
      <c r="I298" s="107">
        <f t="shared" si="8"/>
        <v>300000</v>
      </c>
      <c r="J298" s="111"/>
      <c r="K298" s="111"/>
      <c r="L298" s="113"/>
      <c r="M298" s="136"/>
      <c r="N298" s="139" t="s">
        <v>986</v>
      </c>
      <c r="O298" s="110">
        <f t="shared" si="9"/>
        <v>0</v>
      </c>
    </row>
    <row r="299" spans="1:15" ht="39.6" x14ac:dyDescent="0.25">
      <c r="A299" s="296">
        <v>277</v>
      </c>
      <c r="B299" s="108" t="s">
        <v>940</v>
      </c>
      <c r="C299" s="125" t="s">
        <v>932</v>
      </c>
      <c r="D299" s="109">
        <v>1</v>
      </c>
      <c r="E299" s="109">
        <v>1</v>
      </c>
      <c r="F299" s="107">
        <v>1500000</v>
      </c>
      <c r="G299" s="107">
        <v>1500000</v>
      </c>
      <c r="H299" s="118">
        <v>1350000</v>
      </c>
      <c r="I299" s="107">
        <f t="shared" si="8"/>
        <v>1350000</v>
      </c>
      <c r="J299" s="111">
        <v>2</v>
      </c>
      <c r="K299" s="111">
        <v>2498000</v>
      </c>
      <c r="L299" s="113">
        <v>0</v>
      </c>
      <c r="M299" s="136">
        <v>0</v>
      </c>
      <c r="N299" s="139"/>
      <c r="O299" s="110">
        <f t="shared" si="9"/>
        <v>-150000</v>
      </c>
    </row>
    <row r="300" spans="1:15" ht="26.4" x14ac:dyDescent="0.25">
      <c r="A300" s="296">
        <v>278</v>
      </c>
      <c r="B300" s="108" t="s">
        <v>941</v>
      </c>
      <c r="C300" s="109" t="s">
        <v>942</v>
      </c>
      <c r="D300" s="109">
        <v>2</v>
      </c>
      <c r="E300" s="109">
        <v>2</v>
      </c>
      <c r="F300" s="107">
        <v>600000</v>
      </c>
      <c r="G300" s="107">
        <v>1200000</v>
      </c>
      <c r="H300" s="118">
        <v>248000</v>
      </c>
      <c r="I300" s="107">
        <f t="shared" si="8"/>
        <v>496000</v>
      </c>
      <c r="J300" s="111">
        <v>1</v>
      </c>
      <c r="K300" s="111">
        <v>315000</v>
      </c>
      <c r="L300" s="113">
        <v>2</v>
      </c>
      <c r="M300" s="136">
        <v>496000</v>
      </c>
      <c r="N300" s="139"/>
      <c r="O300" s="110">
        <f t="shared" si="9"/>
        <v>-352000</v>
      </c>
    </row>
    <row r="301" spans="1:15" x14ac:dyDescent="0.25">
      <c r="A301" s="296"/>
      <c r="B301" s="116" t="s">
        <v>807</v>
      </c>
      <c r="C301" s="109"/>
      <c r="D301" s="109"/>
      <c r="E301" s="109"/>
      <c r="F301" s="107"/>
      <c r="G301" s="117">
        <v>10406800</v>
      </c>
      <c r="H301" s="117"/>
      <c r="I301" s="107"/>
      <c r="J301" s="130"/>
      <c r="K301" s="130"/>
      <c r="L301" s="113"/>
      <c r="M301" s="136"/>
      <c r="N301" s="139"/>
      <c r="O301" s="110">
        <f t="shared" si="9"/>
        <v>0</v>
      </c>
    </row>
    <row r="302" spans="1:15" x14ac:dyDescent="0.25">
      <c r="A302" s="296"/>
      <c r="B302" s="116" t="s">
        <v>943</v>
      </c>
      <c r="C302" s="109"/>
      <c r="D302" s="109"/>
      <c r="E302" s="109"/>
      <c r="F302" s="107"/>
      <c r="G302" s="107"/>
      <c r="H302" s="107"/>
      <c r="I302" s="107"/>
      <c r="J302" s="111"/>
      <c r="K302" s="111"/>
      <c r="L302" s="113"/>
      <c r="M302" s="136"/>
      <c r="N302" s="139"/>
      <c r="O302" s="110">
        <f t="shared" si="9"/>
        <v>0</v>
      </c>
    </row>
    <row r="303" spans="1:15" x14ac:dyDescent="0.25">
      <c r="A303" s="296">
        <v>279</v>
      </c>
      <c r="B303" s="108" t="s">
        <v>944</v>
      </c>
      <c r="C303" s="109" t="s">
        <v>692</v>
      </c>
      <c r="D303" s="109">
        <v>1</v>
      </c>
      <c r="E303" s="109">
        <v>7</v>
      </c>
      <c r="F303" s="107">
        <v>63115</v>
      </c>
      <c r="G303" s="107">
        <v>441805</v>
      </c>
      <c r="H303" s="120">
        <v>49820</v>
      </c>
      <c r="I303" s="107">
        <f t="shared" si="8"/>
        <v>49820</v>
      </c>
      <c r="J303" s="111">
        <v>0</v>
      </c>
      <c r="K303" s="111">
        <v>0</v>
      </c>
      <c r="L303" s="113">
        <v>0</v>
      </c>
      <c r="M303" s="136">
        <v>0</v>
      </c>
      <c r="N303" s="139"/>
      <c r="O303" s="110">
        <f t="shared" si="9"/>
        <v>-13295</v>
      </c>
    </row>
    <row r="304" spans="1:15" x14ac:dyDescent="0.25">
      <c r="A304" s="296">
        <v>280</v>
      </c>
      <c r="B304" s="108" t="s">
        <v>945</v>
      </c>
      <c r="C304" s="109" t="s">
        <v>692</v>
      </c>
      <c r="D304" s="109">
        <v>1</v>
      </c>
      <c r="E304" s="109">
        <v>7</v>
      </c>
      <c r="F304" s="107">
        <v>95680</v>
      </c>
      <c r="G304" s="107">
        <v>669760</v>
      </c>
      <c r="H304" s="120">
        <v>80620</v>
      </c>
      <c r="I304" s="107">
        <f t="shared" si="8"/>
        <v>80620</v>
      </c>
      <c r="J304" s="111">
        <v>0</v>
      </c>
      <c r="K304" s="111">
        <v>0</v>
      </c>
      <c r="L304" s="113">
        <v>0</v>
      </c>
      <c r="M304" s="136">
        <v>0</v>
      </c>
      <c r="N304" s="139"/>
      <c r="O304" s="110">
        <f t="shared" si="9"/>
        <v>-15060</v>
      </c>
    </row>
    <row r="305" spans="1:15" x14ac:dyDescent="0.25">
      <c r="A305" s="296">
        <v>281</v>
      </c>
      <c r="B305" s="108" t="s">
        <v>989</v>
      </c>
      <c r="C305" s="109" t="s">
        <v>692</v>
      </c>
      <c r="D305" s="109">
        <v>1</v>
      </c>
      <c r="E305" s="109">
        <v>4</v>
      </c>
      <c r="F305" s="107">
        <v>213015</v>
      </c>
      <c r="G305" s="107">
        <v>852060</v>
      </c>
      <c r="H305" s="120">
        <v>181390</v>
      </c>
      <c r="I305" s="107">
        <f t="shared" si="8"/>
        <v>181390</v>
      </c>
      <c r="J305" s="111"/>
      <c r="K305" s="111"/>
      <c r="L305" s="113"/>
      <c r="M305" s="136"/>
      <c r="N305" s="139" t="s">
        <v>986</v>
      </c>
      <c r="O305" s="110">
        <f t="shared" si="9"/>
        <v>-31625</v>
      </c>
    </row>
    <row r="306" spans="1:15" x14ac:dyDescent="0.25">
      <c r="A306" s="296">
        <v>282</v>
      </c>
      <c r="B306" s="108" t="s">
        <v>946</v>
      </c>
      <c r="C306" s="109" t="s">
        <v>692</v>
      </c>
      <c r="D306" s="109">
        <v>2</v>
      </c>
      <c r="E306" s="109">
        <v>4</v>
      </c>
      <c r="F306" s="107">
        <v>340470</v>
      </c>
      <c r="G306" s="107">
        <v>1361880</v>
      </c>
      <c r="H306" s="120">
        <v>290380</v>
      </c>
      <c r="I306" s="107">
        <f t="shared" si="8"/>
        <v>580760</v>
      </c>
      <c r="J306" s="111">
        <v>4</v>
      </c>
      <c r="K306" s="111">
        <v>1097173.3400000001</v>
      </c>
      <c r="L306" s="113">
        <v>2</v>
      </c>
      <c r="M306" s="136">
        <v>572716.66</v>
      </c>
      <c r="N306" s="139"/>
      <c r="O306" s="110">
        <f t="shared" si="9"/>
        <v>-50090</v>
      </c>
    </row>
    <row r="307" spans="1:15" x14ac:dyDescent="0.25">
      <c r="A307" s="296">
        <v>283</v>
      </c>
      <c r="B307" s="108" t="s">
        <v>947</v>
      </c>
      <c r="C307" s="109" t="s">
        <v>692</v>
      </c>
      <c r="D307" s="109">
        <v>3</v>
      </c>
      <c r="E307" s="109">
        <v>4</v>
      </c>
      <c r="F307" s="107">
        <v>278315</v>
      </c>
      <c r="G307" s="107">
        <v>1113260</v>
      </c>
      <c r="H307" s="120">
        <v>238700</v>
      </c>
      <c r="I307" s="107">
        <f t="shared" si="8"/>
        <v>716100</v>
      </c>
      <c r="J307" s="111">
        <v>4</v>
      </c>
      <c r="K307" s="111">
        <v>912600</v>
      </c>
      <c r="L307" s="113">
        <v>1</v>
      </c>
      <c r="M307" s="136">
        <v>238700</v>
      </c>
      <c r="N307" s="139" t="s">
        <v>986</v>
      </c>
      <c r="O307" s="110">
        <f t="shared" si="9"/>
        <v>-39615</v>
      </c>
    </row>
    <row r="308" spans="1:15" ht="26.4" x14ac:dyDescent="0.25">
      <c r="A308" s="296">
        <v>284</v>
      </c>
      <c r="B308" s="108" t="s">
        <v>948</v>
      </c>
      <c r="C308" s="109" t="s">
        <v>474</v>
      </c>
      <c r="D308" s="109">
        <v>2</v>
      </c>
      <c r="E308" s="109">
        <v>5</v>
      </c>
      <c r="F308" s="107">
        <v>6885</v>
      </c>
      <c r="G308" s="107">
        <v>34425</v>
      </c>
      <c r="H308" s="120">
        <v>10870</v>
      </c>
      <c r="I308" s="107">
        <f t="shared" si="8"/>
        <v>21740</v>
      </c>
      <c r="J308" s="111">
        <v>2</v>
      </c>
      <c r="K308" s="111">
        <v>19800</v>
      </c>
      <c r="L308" s="113">
        <v>0</v>
      </c>
      <c r="M308" s="136">
        <v>0</v>
      </c>
      <c r="N308" s="139"/>
      <c r="O308" s="110">
        <f t="shared" si="9"/>
        <v>3985</v>
      </c>
    </row>
    <row r="309" spans="1:15" ht="26.4" x14ac:dyDescent="0.25">
      <c r="A309" s="296">
        <v>285</v>
      </c>
      <c r="B309" s="108" t="s">
        <v>949</v>
      </c>
      <c r="C309" s="109" t="s">
        <v>474</v>
      </c>
      <c r="D309" s="109">
        <v>1</v>
      </c>
      <c r="E309" s="109">
        <v>3</v>
      </c>
      <c r="F309" s="107">
        <v>27000</v>
      </c>
      <c r="G309" s="107">
        <v>81000</v>
      </c>
      <c r="H309" s="120">
        <v>42550</v>
      </c>
      <c r="I309" s="107">
        <f t="shared" si="8"/>
        <v>42550</v>
      </c>
      <c r="J309" s="111">
        <v>0</v>
      </c>
      <c r="K309" s="111">
        <v>0</v>
      </c>
      <c r="L309" s="113">
        <v>0</v>
      </c>
      <c r="M309" s="136">
        <v>0</v>
      </c>
      <c r="N309" s="139"/>
      <c r="O309" s="110">
        <f t="shared" si="9"/>
        <v>15550</v>
      </c>
    </row>
    <row r="310" spans="1:15" ht="26.4" x14ac:dyDescent="0.25">
      <c r="A310" s="296">
        <v>286</v>
      </c>
      <c r="B310" s="108" t="s">
        <v>950</v>
      </c>
      <c r="C310" s="109" t="s">
        <v>474</v>
      </c>
      <c r="D310" s="109">
        <v>1</v>
      </c>
      <c r="E310" s="109">
        <v>3</v>
      </c>
      <c r="F310" s="107">
        <v>33500</v>
      </c>
      <c r="G310" s="107">
        <v>100500</v>
      </c>
      <c r="H310" s="120">
        <v>48356</v>
      </c>
      <c r="I310" s="107">
        <f t="shared" si="8"/>
        <v>48356</v>
      </c>
      <c r="J310" s="111">
        <v>0</v>
      </c>
      <c r="K310" s="111">
        <v>0</v>
      </c>
      <c r="L310" s="113">
        <v>0</v>
      </c>
      <c r="M310" s="136">
        <v>0</v>
      </c>
      <c r="N310" s="139"/>
      <c r="O310" s="110">
        <f t="shared" si="9"/>
        <v>14856</v>
      </c>
    </row>
    <row r="311" spans="1:15" ht="26.4" x14ac:dyDescent="0.25">
      <c r="A311" s="296">
        <v>287</v>
      </c>
      <c r="B311" s="108" t="s">
        <v>951</v>
      </c>
      <c r="C311" s="109" t="s">
        <v>692</v>
      </c>
      <c r="D311" s="109">
        <v>2</v>
      </c>
      <c r="E311" s="109">
        <v>7</v>
      </c>
      <c r="F311" s="107">
        <v>33500</v>
      </c>
      <c r="G311" s="107">
        <v>234500</v>
      </c>
      <c r="H311" s="120">
        <v>48356</v>
      </c>
      <c r="I311" s="107">
        <f t="shared" si="8"/>
        <v>96712</v>
      </c>
      <c r="J311" s="111">
        <v>2</v>
      </c>
      <c r="K311" s="111">
        <v>96600</v>
      </c>
      <c r="L311" s="113">
        <v>0</v>
      </c>
      <c r="M311" s="136">
        <v>0</v>
      </c>
      <c r="N311" s="139"/>
      <c r="O311" s="110">
        <f t="shared" si="9"/>
        <v>14856</v>
      </c>
    </row>
    <row r="312" spans="1:15" ht="26.4" x14ac:dyDescent="0.25">
      <c r="A312" s="296">
        <v>288</v>
      </c>
      <c r="B312" s="108" t="s">
        <v>952</v>
      </c>
      <c r="C312" s="109" t="s">
        <v>474</v>
      </c>
      <c r="D312" s="109">
        <v>3</v>
      </c>
      <c r="E312" s="109">
        <v>5</v>
      </c>
      <c r="F312" s="107">
        <v>33500</v>
      </c>
      <c r="G312" s="107">
        <v>167500</v>
      </c>
      <c r="H312" s="120">
        <v>48356</v>
      </c>
      <c r="I312" s="107">
        <f t="shared" si="8"/>
        <v>145068</v>
      </c>
      <c r="J312" s="111">
        <v>3</v>
      </c>
      <c r="K312" s="111">
        <v>113080</v>
      </c>
      <c r="L312" s="113">
        <v>0</v>
      </c>
      <c r="M312" s="136">
        <v>0</v>
      </c>
      <c r="N312" s="139"/>
      <c r="O312" s="110">
        <f t="shared" si="9"/>
        <v>14856</v>
      </c>
    </row>
    <row r="313" spans="1:15" ht="26.4" x14ac:dyDescent="0.25">
      <c r="A313" s="296">
        <v>289</v>
      </c>
      <c r="B313" s="108" t="s">
        <v>953</v>
      </c>
      <c r="C313" s="109" t="s">
        <v>474</v>
      </c>
      <c r="D313" s="109">
        <v>3</v>
      </c>
      <c r="E313" s="109">
        <v>6</v>
      </c>
      <c r="F313" s="107">
        <v>335000</v>
      </c>
      <c r="G313" s="107">
        <v>2010000</v>
      </c>
      <c r="H313" s="120">
        <v>50391</v>
      </c>
      <c r="I313" s="107">
        <f t="shared" si="8"/>
        <v>151173</v>
      </c>
      <c r="J313" s="111">
        <v>3</v>
      </c>
      <c r="K313" s="111">
        <v>125376</v>
      </c>
      <c r="L313" s="113">
        <v>0</v>
      </c>
      <c r="M313" s="136">
        <v>0</v>
      </c>
      <c r="N313" s="139"/>
      <c r="O313" s="110">
        <f t="shared" si="9"/>
        <v>-284609</v>
      </c>
    </row>
    <row r="314" spans="1:15" x14ac:dyDescent="0.25">
      <c r="A314" s="296">
        <v>290</v>
      </c>
      <c r="B314" s="108" t="s">
        <v>954</v>
      </c>
      <c r="C314" s="109" t="s">
        <v>668</v>
      </c>
      <c r="D314" s="109">
        <v>10</v>
      </c>
      <c r="E314" s="109">
        <v>15</v>
      </c>
      <c r="F314" s="107">
        <v>19400</v>
      </c>
      <c r="G314" s="107">
        <v>291000</v>
      </c>
      <c r="H314" s="120">
        <v>13000</v>
      </c>
      <c r="I314" s="107">
        <f t="shared" si="8"/>
        <v>130000</v>
      </c>
      <c r="J314" s="111">
        <v>17</v>
      </c>
      <c r="K314" s="111">
        <v>228000</v>
      </c>
      <c r="L314" s="113">
        <v>0</v>
      </c>
      <c r="M314" s="136">
        <v>0</v>
      </c>
      <c r="N314" s="139"/>
      <c r="O314" s="110">
        <f t="shared" si="9"/>
        <v>-6400</v>
      </c>
    </row>
    <row r="315" spans="1:15" x14ac:dyDescent="0.25">
      <c r="A315" s="296">
        <v>291</v>
      </c>
      <c r="B315" s="108" t="s">
        <v>955</v>
      </c>
      <c r="C315" s="109" t="s">
        <v>668</v>
      </c>
      <c r="D315" s="109">
        <v>1</v>
      </c>
      <c r="E315" s="109">
        <v>10</v>
      </c>
      <c r="F315" s="107">
        <v>31275</v>
      </c>
      <c r="G315" s="107">
        <v>312750</v>
      </c>
      <c r="H315" s="120">
        <v>20320</v>
      </c>
      <c r="I315" s="107">
        <f t="shared" si="8"/>
        <v>20320</v>
      </c>
      <c r="J315" s="111">
        <v>1</v>
      </c>
      <c r="K315" s="111">
        <v>21340</v>
      </c>
      <c r="L315" s="113">
        <v>0</v>
      </c>
      <c r="M315" s="136">
        <v>0</v>
      </c>
      <c r="N315" s="139"/>
      <c r="O315" s="110">
        <f t="shared" si="9"/>
        <v>-10955</v>
      </c>
    </row>
    <row r="316" spans="1:15" x14ac:dyDescent="0.25">
      <c r="A316" s="296">
        <v>292</v>
      </c>
      <c r="B316" s="108" t="s">
        <v>956</v>
      </c>
      <c r="C316" s="109" t="s">
        <v>631</v>
      </c>
      <c r="D316" s="109">
        <v>1</v>
      </c>
      <c r="E316" s="109">
        <v>2</v>
      </c>
      <c r="F316" s="107">
        <v>9550</v>
      </c>
      <c r="G316" s="107">
        <v>19100</v>
      </c>
      <c r="H316" s="107">
        <f>F316</f>
        <v>9550</v>
      </c>
      <c r="I316" s="107">
        <f t="shared" si="8"/>
        <v>9550</v>
      </c>
      <c r="J316" s="111"/>
      <c r="K316" s="111"/>
      <c r="L316" s="113"/>
      <c r="M316" s="136"/>
      <c r="N316" s="139" t="s">
        <v>986</v>
      </c>
      <c r="O316" s="110">
        <f t="shared" si="9"/>
        <v>0</v>
      </c>
    </row>
    <row r="317" spans="1:15" x14ac:dyDescent="0.25">
      <c r="A317" s="296">
        <v>293</v>
      </c>
      <c r="B317" s="108" t="s">
        <v>957</v>
      </c>
      <c r="C317" s="109" t="s">
        <v>631</v>
      </c>
      <c r="D317" s="109">
        <v>1</v>
      </c>
      <c r="E317" s="109">
        <v>2</v>
      </c>
      <c r="F317" s="107">
        <v>14210</v>
      </c>
      <c r="G317" s="107">
        <v>28420</v>
      </c>
      <c r="H317" s="107">
        <f t="shared" ref="H317:H318" si="10">F317</f>
        <v>14210</v>
      </c>
      <c r="I317" s="107">
        <f t="shared" si="8"/>
        <v>14210</v>
      </c>
      <c r="J317" s="111"/>
      <c r="K317" s="111"/>
      <c r="L317" s="113"/>
      <c r="M317" s="136"/>
      <c r="N317" s="139" t="s">
        <v>986</v>
      </c>
      <c r="O317" s="110">
        <f t="shared" si="9"/>
        <v>0</v>
      </c>
    </row>
    <row r="318" spans="1:15" x14ac:dyDescent="0.25">
      <c r="A318" s="296">
        <v>294</v>
      </c>
      <c r="B318" s="108" t="s">
        <v>957</v>
      </c>
      <c r="C318" s="109" t="s">
        <v>631</v>
      </c>
      <c r="D318" s="109">
        <v>1</v>
      </c>
      <c r="E318" s="109">
        <v>2</v>
      </c>
      <c r="F318" s="107">
        <v>9550</v>
      </c>
      <c r="G318" s="107">
        <v>19100</v>
      </c>
      <c r="H318" s="107">
        <f t="shared" si="10"/>
        <v>9550</v>
      </c>
      <c r="I318" s="107">
        <f t="shared" si="8"/>
        <v>9550</v>
      </c>
      <c r="J318" s="111"/>
      <c r="K318" s="111"/>
      <c r="L318" s="113"/>
      <c r="M318" s="136"/>
      <c r="N318" s="139" t="s">
        <v>986</v>
      </c>
      <c r="O318" s="110">
        <f t="shared" si="9"/>
        <v>0</v>
      </c>
    </row>
    <row r="319" spans="1:15" x14ac:dyDescent="0.25">
      <c r="A319" s="296"/>
      <c r="B319" s="116" t="s">
        <v>807</v>
      </c>
      <c r="C319" s="109"/>
      <c r="D319" s="109"/>
      <c r="E319" s="109"/>
      <c r="F319" s="107"/>
      <c r="G319" s="117">
        <v>7737060</v>
      </c>
      <c r="H319" s="117"/>
      <c r="I319" s="107"/>
      <c r="J319" s="130"/>
      <c r="K319" s="130"/>
      <c r="L319" s="113"/>
      <c r="M319" s="136"/>
      <c r="N319" s="139"/>
      <c r="O319" s="110">
        <f t="shared" si="9"/>
        <v>0</v>
      </c>
    </row>
    <row r="320" spans="1:15" x14ac:dyDescent="0.25">
      <c r="A320" s="296"/>
      <c r="B320" s="116" t="s">
        <v>958</v>
      </c>
      <c r="C320" s="109"/>
      <c r="D320" s="109"/>
      <c r="E320" s="109"/>
      <c r="F320" s="107"/>
      <c r="G320" s="107"/>
      <c r="H320" s="107"/>
      <c r="I320" s="107"/>
      <c r="J320" s="111"/>
      <c r="K320" s="111"/>
      <c r="L320" s="113"/>
      <c r="M320" s="136"/>
      <c r="N320" s="139"/>
      <c r="O320" s="110">
        <f t="shared" si="9"/>
        <v>0</v>
      </c>
    </row>
    <row r="321" spans="1:15" x14ac:dyDescent="0.25">
      <c r="A321" s="296">
        <v>295</v>
      </c>
      <c r="B321" s="108" t="s">
        <v>959</v>
      </c>
      <c r="C321" s="109" t="s">
        <v>960</v>
      </c>
      <c r="D321" s="109">
        <v>1</v>
      </c>
      <c r="E321" s="109">
        <v>1</v>
      </c>
      <c r="F321" s="107">
        <v>2775</v>
      </c>
      <c r="G321" s="107">
        <v>2775</v>
      </c>
      <c r="H321" s="118">
        <v>6500</v>
      </c>
      <c r="I321" s="107">
        <f t="shared" si="8"/>
        <v>6500</v>
      </c>
      <c r="J321" s="111">
        <v>3</v>
      </c>
      <c r="K321" s="111">
        <v>5265</v>
      </c>
      <c r="L321" s="113">
        <v>2</v>
      </c>
      <c r="M321" s="136">
        <v>8255</v>
      </c>
      <c r="N321" s="139"/>
      <c r="O321" s="110">
        <f t="shared" si="9"/>
        <v>3725</v>
      </c>
    </row>
    <row r="322" spans="1:15" x14ac:dyDescent="0.25">
      <c r="A322" s="296">
        <v>296</v>
      </c>
      <c r="B322" s="108" t="s">
        <v>961</v>
      </c>
      <c r="C322" s="109" t="s">
        <v>960</v>
      </c>
      <c r="D322" s="109">
        <v>1</v>
      </c>
      <c r="E322" s="109">
        <v>1</v>
      </c>
      <c r="F322" s="107">
        <v>1600</v>
      </c>
      <c r="G322" s="107">
        <v>1600</v>
      </c>
      <c r="H322" s="118">
        <v>4500</v>
      </c>
      <c r="I322" s="107">
        <f t="shared" si="8"/>
        <v>4500</v>
      </c>
      <c r="J322" s="111">
        <v>1</v>
      </c>
      <c r="K322" s="111">
        <v>4500</v>
      </c>
      <c r="L322" s="113">
        <v>0</v>
      </c>
      <c r="M322" s="136">
        <v>0</v>
      </c>
      <c r="N322" s="139"/>
      <c r="O322" s="110">
        <f t="shared" si="9"/>
        <v>2900</v>
      </c>
    </row>
    <row r="323" spans="1:15" x14ac:dyDescent="0.25">
      <c r="A323" s="296">
        <v>297</v>
      </c>
      <c r="B323" s="108" t="s">
        <v>962</v>
      </c>
      <c r="C323" s="109" t="s">
        <v>668</v>
      </c>
      <c r="D323" s="109">
        <v>1</v>
      </c>
      <c r="E323" s="109">
        <v>2</v>
      </c>
      <c r="F323" s="107">
        <v>5850</v>
      </c>
      <c r="G323" s="107">
        <v>11700</v>
      </c>
      <c r="H323" s="118">
        <v>4500</v>
      </c>
      <c r="I323" s="107">
        <f t="shared" ref="I323:I340" si="11">H323*D323</f>
        <v>4500</v>
      </c>
      <c r="J323" s="111">
        <v>0</v>
      </c>
      <c r="K323" s="111">
        <v>0</v>
      </c>
      <c r="L323" s="113">
        <v>0</v>
      </c>
      <c r="M323" s="136">
        <v>0</v>
      </c>
      <c r="N323" s="139"/>
      <c r="O323" s="110">
        <f t="shared" si="9"/>
        <v>-1350</v>
      </c>
    </row>
    <row r="324" spans="1:15" x14ac:dyDescent="0.25">
      <c r="A324" s="296">
        <v>298</v>
      </c>
      <c r="B324" s="108" t="s">
        <v>963</v>
      </c>
      <c r="C324" s="109" t="s">
        <v>692</v>
      </c>
      <c r="D324" s="109">
        <v>1</v>
      </c>
      <c r="E324" s="109">
        <v>5</v>
      </c>
      <c r="F324" s="107">
        <v>20500</v>
      </c>
      <c r="G324" s="107">
        <v>102500</v>
      </c>
      <c r="H324" s="111">
        <f>F324</f>
        <v>20500</v>
      </c>
      <c r="I324" s="107">
        <f t="shared" si="11"/>
        <v>20500</v>
      </c>
      <c r="J324" s="111">
        <v>0</v>
      </c>
      <c r="K324" s="111">
        <v>0</v>
      </c>
      <c r="L324" s="113">
        <v>0</v>
      </c>
      <c r="M324" s="136">
        <v>0</v>
      </c>
      <c r="N324" s="139"/>
      <c r="O324" s="110">
        <f t="shared" si="9"/>
        <v>0</v>
      </c>
    </row>
    <row r="325" spans="1:15" ht="26.4" x14ac:dyDescent="0.25">
      <c r="A325" s="296">
        <v>299</v>
      </c>
      <c r="B325" s="108" t="s">
        <v>964</v>
      </c>
      <c r="C325" s="109" t="s">
        <v>668</v>
      </c>
      <c r="D325" s="109">
        <v>1</v>
      </c>
      <c r="E325" s="109">
        <v>1</v>
      </c>
      <c r="F325" s="107">
        <v>11450</v>
      </c>
      <c r="G325" s="107">
        <v>11450</v>
      </c>
      <c r="H325" s="111">
        <f>F325</f>
        <v>11450</v>
      </c>
      <c r="I325" s="107">
        <f t="shared" si="11"/>
        <v>11450</v>
      </c>
      <c r="J325" s="111">
        <v>0</v>
      </c>
      <c r="K325" s="111">
        <v>0</v>
      </c>
      <c r="L325" s="113">
        <v>0</v>
      </c>
      <c r="M325" s="136">
        <v>0</v>
      </c>
      <c r="N325" s="139"/>
      <c r="O325" s="110">
        <f t="shared" ref="O325:O341" si="12">H325-F325</f>
        <v>0</v>
      </c>
    </row>
    <row r="326" spans="1:15" x14ac:dyDescent="0.25">
      <c r="A326" s="296">
        <v>300</v>
      </c>
      <c r="B326" s="108" t="s">
        <v>965</v>
      </c>
      <c r="C326" s="109" t="s">
        <v>692</v>
      </c>
      <c r="D326" s="109">
        <v>1</v>
      </c>
      <c r="E326" s="109">
        <v>1</v>
      </c>
      <c r="F326" s="107">
        <v>2850</v>
      </c>
      <c r="G326" s="107">
        <v>2850</v>
      </c>
      <c r="H326" s="111">
        <f>F326</f>
        <v>2850</v>
      </c>
      <c r="I326" s="107">
        <f t="shared" si="11"/>
        <v>2850</v>
      </c>
      <c r="J326" s="111">
        <v>0</v>
      </c>
      <c r="K326" s="111">
        <v>0</v>
      </c>
      <c r="L326" s="113">
        <v>0</v>
      </c>
      <c r="M326" s="136">
        <v>0</v>
      </c>
      <c r="N326" s="139"/>
      <c r="O326" s="110">
        <f t="shared" si="12"/>
        <v>0</v>
      </c>
    </row>
    <row r="327" spans="1:15" x14ac:dyDescent="0.25">
      <c r="A327" s="296">
        <v>301</v>
      </c>
      <c r="B327" s="108" t="s">
        <v>966</v>
      </c>
      <c r="C327" s="109" t="s">
        <v>967</v>
      </c>
      <c r="D327" s="109">
        <v>1</v>
      </c>
      <c r="E327" s="109">
        <v>1</v>
      </c>
      <c r="F327" s="107">
        <v>4100</v>
      </c>
      <c r="G327" s="107">
        <v>4100</v>
      </c>
      <c r="H327" s="118">
        <v>10978</v>
      </c>
      <c r="I327" s="107">
        <f t="shared" si="11"/>
        <v>10978</v>
      </c>
      <c r="J327" s="111">
        <v>1</v>
      </c>
      <c r="K327" s="111">
        <v>10978</v>
      </c>
      <c r="L327" s="113">
        <v>1</v>
      </c>
      <c r="M327" s="136">
        <v>10978</v>
      </c>
      <c r="N327" s="139"/>
      <c r="O327" s="110">
        <f t="shared" si="12"/>
        <v>6878</v>
      </c>
    </row>
    <row r="328" spans="1:15" x14ac:dyDescent="0.25">
      <c r="A328" s="296">
        <v>303</v>
      </c>
      <c r="B328" s="108" t="s">
        <v>1154</v>
      </c>
      <c r="C328" s="109" t="s">
        <v>692</v>
      </c>
      <c r="D328" s="109">
        <v>2</v>
      </c>
      <c r="E328" s="109">
        <v>10</v>
      </c>
      <c r="F328" s="107">
        <v>1805</v>
      </c>
      <c r="G328" s="107">
        <v>18050</v>
      </c>
      <c r="H328" s="111">
        <f t="shared" ref="H328:H332" si="13">F328</f>
        <v>1805</v>
      </c>
      <c r="I328" s="107">
        <f t="shared" si="11"/>
        <v>3610</v>
      </c>
      <c r="J328" s="111">
        <v>2</v>
      </c>
      <c r="K328" s="111">
        <v>17998</v>
      </c>
      <c r="L328" s="113">
        <v>3</v>
      </c>
      <c r="M328" s="136">
        <v>26997</v>
      </c>
      <c r="N328" s="139"/>
      <c r="O328" s="110">
        <f t="shared" si="12"/>
        <v>0</v>
      </c>
    </row>
    <row r="329" spans="1:15" ht="12.75" customHeight="1" x14ac:dyDescent="0.25">
      <c r="A329" s="296">
        <v>304</v>
      </c>
      <c r="B329" s="108" t="s">
        <v>968</v>
      </c>
      <c r="C329" s="109" t="s">
        <v>631</v>
      </c>
      <c r="D329" s="109">
        <v>1</v>
      </c>
      <c r="E329" s="109">
        <v>2</v>
      </c>
      <c r="F329" s="107">
        <v>107200</v>
      </c>
      <c r="G329" s="107">
        <v>214400</v>
      </c>
      <c r="H329" s="111">
        <f>F329</f>
        <v>107200</v>
      </c>
      <c r="I329" s="107">
        <f>H329*D329</f>
        <v>107200</v>
      </c>
      <c r="J329" s="111"/>
      <c r="K329" s="111"/>
      <c r="L329" s="113"/>
      <c r="M329" s="136"/>
      <c r="N329" s="139" t="s">
        <v>986</v>
      </c>
      <c r="O329" s="110">
        <f t="shared" si="12"/>
        <v>0</v>
      </c>
    </row>
    <row r="330" spans="1:15" x14ac:dyDescent="0.25">
      <c r="A330" s="296">
        <v>305</v>
      </c>
      <c r="B330" s="108" t="s">
        <v>969</v>
      </c>
      <c r="C330" s="109" t="s">
        <v>631</v>
      </c>
      <c r="D330" s="109">
        <v>2</v>
      </c>
      <c r="E330" s="109">
        <v>4</v>
      </c>
      <c r="F330" s="107">
        <v>134780</v>
      </c>
      <c r="G330" s="107">
        <v>539120</v>
      </c>
      <c r="H330" s="111">
        <f t="shared" si="13"/>
        <v>134780</v>
      </c>
      <c r="I330" s="107">
        <f t="shared" si="11"/>
        <v>269560</v>
      </c>
      <c r="J330" s="111"/>
      <c r="K330" s="111"/>
      <c r="L330" s="113"/>
      <c r="M330" s="136"/>
      <c r="N330" s="139" t="s">
        <v>986</v>
      </c>
      <c r="O330" s="110">
        <f t="shared" si="12"/>
        <v>0</v>
      </c>
    </row>
    <row r="331" spans="1:15" x14ac:dyDescent="0.25">
      <c r="A331" s="296">
        <v>306</v>
      </c>
      <c r="B331" s="108" t="s">
        <v>970</v>
      </c>
      <c r="C331" s="109" t="s">
        <v>631</v>
      </c>
      <c r="D331" s="109">
        <v>2</v>
      </c>
      <c r="E331" s="109">
        <v>4</v>
      </c>
      <c r="F331" s="107">
        <v>134780</v>
      </c>
      <c r="G331" s="107">
        <v>539120</v>
      </c>
      <c r="H331" s="111">
        <f t="shared" si="13"/>
        <v>134780</v>
      </c>
      <c r="I331" s="107">
        <f t="shared" si="11"/>
        <v>269560</v>
      </c>
      <c r="J331" s="111"/>
      <c r="K331" s="111"/>
      <c r="L331" s="113"/>
      <c r="M331" s="136"/>
      <c r="N331" s="139" t="s">
        <v>986</v>
      </c>
      <c r="O331" s="110">
        <f t="shared" si="12"/>
        <v>0</v>
      </c>
    </row>
    <row r="332" spans="1:15" x14ac:dyDescent="0.25">
      <c r="A332" s="296">
        <v>307</v>
      </c>
      <c r="B332" s="108" t="s">
        <v>971</v>
      </c>
      <c r="C332" s="109" t="s">
        <v>631</v>
      </c>
      <c r="D332" s="109">
        <v>2</v>
      </c>
      <c r="E332" s="109">
        <v>2</v>
      </c>
      <c r="F332" s="107">
        <v>57300</v>
      </c>
      <c r="G332" s="107">
        <v>114600</v>
      </c>
      <c r="H332" s="111">
        <f t="shared" si="13"/>
        <v>57300</v>
      </c>
      <c r="I332" s="107">
        <f t="shared" si="11"/>
        <v>114600</v>
      </c>
      <c r="J332" s="111"/>
      <c r="K332" s="111"/>
      <c r="L332" s="113"/>
      <c r="M332" s="136"/>
      <c r="N332" s="139" t="s">
        <v>986</v>
      </c>
      <c r="O332" s="110">
        <f t="shared" si="12"/>
        <v>0</v>
      </c>
    </row>
    <row r="333" spans="1:15" x14ac:dyDescent="0.25">
      <c r="A333" s="296">
        <v>308</v>
      </c>
      <c r="B333" s="108" t="s">
        <v>972</v>
      </c>
      <c r="C333" s="109" t="s">
        <v>631</v>
      </c>
      <c r="D333" s="109">
        <v>2</v>
      </c>
      <c r="E333" s="109">
        <v>2</v>
      </c>
      <c r="F333" s="107">
        <v>57300</v>
      </c>
      <c r="G333" s="107">
        <v>114600</v>
      </c>
      <c r="H333" s="111">
        <f>F333</f>
        <v>57300</v>
      </c>
      <c r="I333" s="107">
        <f t="shared" si="11"/>
        <v>114600</v>
      </c>
      <c r="J333" s="111"/>
      <c r="K333" s="111"/>
      <c r="L333" s="113"/>
      <c r="M333" s="136"/>
      <c r="N333" s="139" t="s">
        <v>986</v>
      </c>
      <c r="O333" s="110">
        <f t="shared" si="12"/>
        <v>0</v>
      </c>
    </row>
    <row r="334" spans="1:15" x14ac:dyDescent="0.25">
      <c r="A334" s="296">
        <v>309</v>
      </c>
      <c r="B334" s="108" t="s">
        <v>973</v>
      </c>
      <c r="C334" s="109" t="s">
        <v>474</v>
      </c>
      <c r="D334" s="109">
        <v>30</v>
      </c>
      <c r="E334" s="109">
        <v>30</v>
      </c>
      <c r="F334" s="107">
        <v>4390</v>
      </c>
      <c r="G334" s="107">
        <v>131700</v>
      </c>
      <c r="H334" s="120">
        <v>3000</v>
      </c>
      <c r="I334" s="107">
        <f t="shared" si="11"/>
        <v>90000</v>
      </c>
      <c r="J334" s="111">
        <v>26</v>
      </c>
      <c r="K334" s="111">
        <v>82710</v>
      </c>
      <c r="L334" s="113">
        <v>6</v>
      </c>
      <c r="M334" s="136">
        <v>18000</v>
      </c>
      <c r="N334" s="139" t="s">
        <v>986</v>
      </c>
      <c r="O334" s="110">
        <f t="shared" si="12"/>
        <v>-1390</v>
      </c>
    </row>
    <row r="335" spans="1:15" ht="26.4" x14ac:dyDescent="0.25">
      <c r="A335" s="296">
        <v>310</v>
      </c>
      <c r="B335" s="108" t="s">
        <v>974</v>
      </c>
      <c r="C335" s="109" t="s">
        <v>692</v>
      </c>
      <c r="D335" s="109">
        <v>5</v>
      </c>
      <c r="E335" s="109">
        <v>20</v>
      </c>
      <c r="F335" s="107">
        <v>7625</v>
      </c>
      <c r="G335" s="107">
        <v>152500</v>
      </c>
      <c r="H335" s="118">
        <v>3300</v>
      </c>
      <c r="I335" s="107">
        <f t="shared" si="11"/>
        <v>16500</v>
      </c>
      <c r="J335" s="111">
        <v>5</v>
      </c>
      <c r="K335" s="111">
        <v>17000</v>
      </c>
      <c r="L335" s="113">
        <v>0</v>
      </c>
      <c r="M335" s="136">
        <v>0</v>
      </c>
      <c r="N335" s="139"/>
      <c r="O335" s="110">
        <f t="shared" si="12"/>
        <v>-4325</v>
      </c>
    </row>
    <row r="336" spans="1:15" ht="18" customHeight="1" x14ac:dyDescent="0.25">
      <c r="A336" s="296">
        <v>311</v>
      </c>
      <c r="B336" s="108" t="s">
        <v>975</v>
      </c>
      <c r="C336" s="109" t="s">
        <v>692</v>
      </c>
      <c r="D336" s="109">
        <v>5</v>
      </c>
      <c r="E336" s="109">
        <v>20</v>
      </c>
      <c r="F336" s="107">
        <v>5500</v>
      </c>
      <c r="G336" s="107">
        <v>110000</v>
      </c>
      <c r="H336" s="118">
        <v>3300</v>
      </c>
      <c r="I336" s="107">
        <f t="shared" si="11"/>
        <v>16500</v>
      </c>
      <c r="J336" s="111">
        <v>7</v>
      </c>
      <c r="K336" s="111">
        <v>55070.91</v>
      </c>
      <c r="L336" s="113">
        <v>0</v>
      </c>
      <c r="M336" s="136">
        <v>0</v>
      </c>
      <c r="N336" s="139" t="s">
        <v>986</v>
      </c>
      <c r="O336" s="110">
        <f t="shared" si="12"/>
        <v>-2200</v>
      </c>
    </row>
    <row r="337" spans="1:15" x14ac:dyDescent="0.25">
      <c r="A337" s="296">
        <v>312</v>
      </c>
      <c r="B337" s="108" t="s">
        <v>976</v>
      </c>
      <c r="C337" s="109" t="s">
        <v>631</v>
      </c>
      <c r="D337" s="109">
        <v>4</v>
      </c>
      <c r="E337" s="109">
        <v>5</v>
      </c>
      <c r="F337" s="107">
        <v>4520</v>
      </c>
      <c r="G337" s="107">
        <v>22600</v>
      </c>
      <c r="H337" s="111">
        <f>F337</f>
        <v>4520</v>
      </c>
      <c r="I337" s="107">
        <f t="shared" si="11"/>
        <v>18080</v>
      </c>
      <c r="J337" s="111"/>
      <c r="K337" s="111"/>
      <c r="L337" s="113"/>
      <c r="M337" s="136"/>
      <c r="N337" s="139" t="s">
        <v>986</v>
      </c>
      <c r="O337" s="110">
        <f t="shared" si="12"/>
        <v>0</v>
      </c>
    </row>
    <row r="338" spans="1:15" x14ac:dyDescent="0.25">
      <c r="A338" s="296">
        <v>314</v>
      </c>
      <c r="B338" s="108" t="s">
        <v>978</v>
      </c>
      <c r="C338" s="109" t="s">
        <v>631</v>
      </c>
      <c r="D338" s="109">
        <v>1000</v>
      </c>
      <c r="E338" s="109">
        <v>1500</v>
      </c>
      <c r="F338" s="107">
        <v>50</v>
      </c>
      <c r="G338" s="107">
        <v>75000</v>
      </c>
      <c r="H338" s="111">
        <f>F338</f>
        <v>50</v>
      </c>
      <c r="I338" s="107">
        <f t="shared" si="11"/>
        <v>50000</v>
      </c>
      <c r="J338" s="111">
        <v>400</v>
      </c>
      <c r="K338" s="111">
        <v>27200</v>
      </c>
      <c r="L338" s="113">
        <v>0</v>
      </c>
      <c r="M338" s="136">
        <v>0</v>
      </c>
      <c r="N338" s="139"/>
      <c r="O338" s="110">
        <f t="shared" si="12"/>
        <v>0</v>
      </c>
    </row>
    <row r="339" spans="1:15" ht="26.4" x14ac:dyDescent="0.25">
      <c r="A339" s="296">
        <v>315</v>
      </c>
      <c r="B339" s="108" t="s">
        <v>979</v>
      </c>
      <c r="C339" s="109" t="s">
        <v>631</v>
      </c>
      <c r="D339" s="109">
        <v>2000</v>
      </c>
      <c r="E339" s="109">
        <v>5000</v>
      </c>
      <c r="F339" s="107">
        <v>189</v>
      </c>
      <c r="G339" s="107">
        <v>945000</v>
      </c>
      <c r="H339" s="111">
        <f>F339</f>
        <v>189</v>
      </c>
      <c r="I339" s="107">
        <f t="shared" si="11"/>
        <v>378000</v>
      </c>
      <c r="J339" s="111">
        <v>800</v>
      </c>
      <c r="K339" s="111">
        <v>184000</v>
      </c>
      <c r="L339" s="113">
        <v>0</v>
      </c>
      <c r="M339" s="136">
        <v>0</v>
      </c>
      <c r="N339" s="139"/>
      <c r="O339" s="110">
        <f t="shared" si="12"/>
        <v>0</v>
      </c>
    </row>
    <row r="340" spans="1:15" x14ac:dyDescent="0.25">
      <c r="A340" s="296">
        <v>316</v>
      </c>
      <c r="B340" s="108" t="s">
        <v>980</v>
      </c>
      <c r="C340" s="126" t="s">
        <v>631</v>
      </c>
      <c r="D340" s="109">
        <v>1</v>
      </c>
      <c r="E340" s="109">
        <v>5</v>
      </c>
      <c r="F340" s="107">
        <v>580</v>
      </c>
      <c r="G340" s="107">
        <v>2900</v>
      </c>
      <c r="H340" s="111">
        <f>F340</f>
        <v>580</v>
      </c>
      <c r="I340" s="107">
        <f t="shared" si="11"/>
        <v>580</v>
      </c>
      <c r="J340" s="111">
        <v>0</v>
      </c>
      <c r="K340" s="111">
        <v>0</v>
      </c>
      <c r="L340" s="113">
        <v>0</v>
      </c>
      <c r="M340" s="136">
        <v>0</v>
      </c>
      <c r="N340" s="139"/>
      <c r="O340" s="110">
        <f t="shared" si="12"/>
        <v>0</v>
      </c>
    </row>
    <row r="341" spans="1:15" x14ac:dyDescent="0.25">
      <c r="A341" s="296"/>
      <c r="B341" s="104" t="s">
        <v>696</v>
      </c>
      <c r="C341" s="126"/>
      <c r="D341" s="109"/>
      <c r="E341" s="109"/>
      <c r="F341" s="107"/>
      <c r="G341" s="117">
        <v>3366565</v>
      </c>
      <c r="H341" s="117"/>
      <c r="I341" s="107"/>
      <c r="J341" s="130">
        <f>SUM(J12:J340)</f>
        <v>2037</v>
      </c>
      <c r="K341" s="130">
        <f>SUM(K12:K340)</f>
        <v>47378196.089999996</v>
      </c>
      <c r="L341" s="130">
        <f>SUM(L12:L340)</f>
        <v>116</v>
      </c>
      <c r="M341" s="130">
        <f>SUM(M12:M340)</f>
        <v>7192486.8600000003</v>
      </c>
      <c r="N341" s="139"/>
      <c r="O341" s="110">
        <f t="shared" si="12"/>
        <v>0</v>
      </c>
    </row>
    <row r="342" spans="1:15" x14ac:dyDescent="0.25">
      <c r="A342" s="296"/>
      <c r="B342" s="104" t="s">
        <v>981</v>
      </c>
      <c r="C342" s="126"/>
      <c r="D342" s="109"/>
      <c r="E342" s="109"/>
      <c r="F342" s="107"/>
      <c r="G342" s="127">
        <f>G341+G319+G301+G257+G230+G198+G191+G183+G171+G148+G143+G87+G80+G75</f>
        <v>113993730</v>
      </c>
      <c r="H342" s="127"/>
      <c r="I342" s="106">
        <f>SUM(I13:I341)</f>
        <v>54823973.549999997</v>
      </c>
      <c r="J342" s="131"/>
      <c r="K342" s="131"/>
      <c r="L342" s="113"/>
      <c r="M342" s="136"/>
      <c r="N342" s="139">
        <f>'[1]Реагенты бюджет '!$G$369</f>
        <v>92908027.549999997</v>
      </c>
    </row>
    <row r="343" spans="1:15" ht="90" customHeight="1" x14ac:dyDescent="0.25"/>
    <row r="344" spans="1:15" ht="15.6" x14ac:dyDescent="0.3">
      <c r="B344" s="170" t="s">
        <v>995</v>
      </c>
      <c r="C344" s="169"/>
      <c r="D344" s="170" t="s">
        <v>998</v>
      </c>
    </row>
    <row r="345" spans="1:15" ht="15.6" x14ac:dyDescent="0.3">
      <c r="B345" s="170"/>
      <c r="C345" s="169"/>
      <c r="D345" s="170"/>
    </row>
    <row r="346" spans="1:15" ht="15.6" x14ac:dyDescent="0.3">
      <c r="B346" s="170" t="s">
        <v>996</v>
      </c>
      <c r="C346" s="169"/>
      <c r="D346" s="170" t="s">
        <v>999</v>
      </c>
    </row>
    <row r="347" spans="1:15" ht="15.6" x14ac:dyDescent="0.3">
      <c r="B347" s="170"/>
      <c r="C347" s="169"/>
      <c r="D347" s="170"/>
    </row>
    <row r="348" spans="1:15" ht="15.6" x14ac:dyDescent="0.3">
      <c r="B348" s="170" t="s">
        <v>997</v>
      </c>
      <c r="C348" s="169"/>
      <c r="D348" s="170" t="s">
        <v>1000</v>
      </c>
    </row>
    <row r="349" spans="1:15" ht="14.4" x14ac:dyDescent="0.3">
      <c r="B349"/>
    </row>
  </sheetData>
  <autoFilter ref="B10:N342">
    <filterColumn colId="8" showButton="0"/>
    <filterColumn colId="10" showButton="0"/>
  </autoFilter>
  <mergeCells count="9">
    <mergeCell ref="I10:I11"/>
    <mergeCell ref="J10:K10"/>
    <mergeCell ref="L10:M10"/>
    <mergeCell ref="A10:A11"/>
    <mergeCell ref="B10:B11"/>
    <mergeCell ref="C10:C11"/>
    <mergeCell ref="D10:D11"/>
    <mergeCell ref="E10:E11"/>
    <mergeCell ref="H10:H11"/>
  </mergeCells>
  <pageMargins left="0.70866141732283472" right="0.70866141732283472" top="0.74803149606299213" bottom="0.74803149606299213" header="0.31496062992125984" footer="0.31496062992125984"/>
  <pageSetup paperSize="9" scale="78" orientation="portrait" blackAndWhite="1" verticalDpi="0" r:id="rId1"/>
  <colBreaks count="1" manualBreakCount="1">
    <brk id="9"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9"/>
  <sheetViews>
    <sheetView view="pageBreakPreview" topLeftCell="A22" zoomScale="85" zoomScaleNormal="100" zoomScaleSheetLayoutView="85" workbookViewId="0">
      <selection activeCell="N47" sqref="N47"/>
    </sheetView>
  </sheetViews>
  <sheetFormatPr defaultColWidth="9.21875" defaultRowHeight="13.2" x14ac:dyDescent="0.25"/>
  <cols>
    <col min="1" max="1" width="6.5546875" style="99" customWidth="1"/>
    <col min="2" max="2" width="36.5546875" style="100" customWidth="1"/>
    <col min="3" max="3" width="12.21875" style="100" customWidth="1"/>
    <col min="4" max="4" width="14.5546875" style="100" customWidth="1"/>
    <col min="5" max="5" width="9.44140625" style="100" customWidth="1"/>
    <col min="6" max="6" width="11.77734375" style="99" hidden="1" customWidth="1"/>
    <col min="7" max="7" width="11.77734375" style="99" customWidth="1"/>
    <col min="8" max="8" width="13.77734375" style="100" customWidth="1"/>
    <col min="9" max="9" width="16.21875" style="100" hidden="1" customWidth="1"/>
    <col min="10" max="10" width="16.21875" style="100" customWidth="1"/>
    <col min="11" max="11" width="16.77734375" style="99" customWidth="1"/>
    <col min="12" max="12" width="15.21875" style="99" customWidth="1"/>
    <col min="13" max="13" width="9.21875" style="100" bestFit="1" customWidth="1"/>
    <col min="14" max="14" width="34.44140625" style="100" customWidth="1"/>
    <col min="15" max="15" width="9.21875" style="100"/>
    <col min="16" max="16" width="14.77734375" style="100" customWidth="1"/>
    <col min="17" max="17" width="9.21875" style="100" bestFit="1" customWidth="1"/>
    <col min="18" max="18" width="9.21875" style="100"/>
    <col min="19" max="19" width="14.21875" style="100" bestFit="1" customWidth="1"/>
    <col min="20" max="20" width="17.5546875" style="100" bestFit="1" customWidth="1"/>
    <col min="21" max="16384" width="9.21875" style="100"/>
  </cols>
  <sheetData>
    <row r="1" spans="1:20" x14ac:dyDescent="0.25">
      <c r="B1" s="439" t="s">
        <v>1155</v>
      </c>
      <c r="C1" s="440"/>
      <c r="D1" s="440"/>
      <c r="E1" s="298"/>
    </row>
    <row r="2" spans="1:20" s="99" customFormat="1" ht="39.6" x14ac:dyDescent="0.25">
      <c r="A2" s="299" t="s">
        <v>1156</v>
      </c>
      <c r="B2" s="300" t="s">
        <v>1157</v>
      </c>
      <c r="C2" s="299" t="s">
        <v>420</v>
      </c>
      <c r="D2" s="299" t="s">
        <v>1158</v>
      </c>
      <c r="E2" s="299" t="s">
        <v>421</v>
      </c>
      <c r="F2" s="299" t="s">
        <v>1159</v>
      </c>
      <c r="G2" s="299" t="s">
        <v>1160</v>
      </c>
      <c r="H2" s="301" t="s">
        <v>1161</v>
      </c>
      <c r="I2" s="301" t="s">
        <v>1162</v>
      </c>
      <c r="J2" s="301" t="s">
        <v>1162</v>
      </c>
      <c r="K2" s="302" t="s">
        <v>1163</v>
      </c>
      <c r="L2" s="302" t="s">
        <v>1164</v>
      </c>
    </row>
    <row r="3" spans="1:20" ht="31.2" x14ac:dyDescent="0.25">
      <c r="A3" s="303">
        <v>1</v>
      </c>
      <c r="B3" s="304" t="s">
        <v>1165</v>
      </c>
      <c r="C3" s="304" t="s">
        <v>587</v>
      </c>
      <c r="D3" s="305" t="s">
        <v>1166</v>
      </c>
      <c r="E3" s="304" t="s">
        <v>587</v>
      </c>
      <c r="F3" s="306">
        <v>70</v>
      </c>
      <c r="G3" s="306">
        <v>50</v>
      </c>
      <c r="H3" s="307">
        <v>33925</v>
      </c>
      <c r="I3" s="307">
        <f>F3*H3</f>
        <v>2374750</v>
      </c>
      <c r="J3" s="307">
        <f>G3*H3</f>
        <v>1696250</v>
      </c>
      <c r="K3" s="109">
        <v>49</v>
      </c>
      <c r="L3" s="109">
        <v>0</v>
      </c>
      <c r="M3" s="308">
        <v>1</v>
      </c>
      <c r="N3" s="309" t="s">
        <v>1167</v>
      </c>
      <c r="O3" s="308" t="s">
        <v>587</v>
      </c>
      <c r="P3" s="308" t="s">
        <v>1168</v>
      </c>
      <c r="Q3" s="310">
        <v>50</v>
      </c>
      <c r="R3" s="308"/>
      <c r="S3" s="311">
        <v>33920</v>
      </c>
      <c r="T3" s="311">
        <f t="shared" ref="T3:T8" si="0">S3*Q3</f>
        <v>1696000</v>
      </c>
    </row>
    <row r="4" spans="1:20" ht="31.2" x14ac:dyDescent="0.25">
      <c r="A4" s="303">
        <v>2</v>
      </c>
      <c r="B4" s="304" t="s">
        <v>1169</v>
      </c>
      <c r="C4" s="304" t="s">
        <v>587</v>
      </c>
      <c r="D4" s="305" t="s">
        <v>1166</v>
      </c>
      <c r="E4" s="304" t="s">
        <v>587</v>
      </c>
      <c r="F4" s="306">
        <v>25</v>
      </c>
      <c r="G4" s="306">
        <v>5</v>
      </c>
      <c r="H4" s="307">
        <v>63625</v>
      </c>
      <c r="I4" s="307">
        <f t="shared" ref="I4:I35" si="1">F4*H4</f>
        <v>1590625</v>
      </c>
      <c r="J4" s="307">
        <f t="shared" ref="J4:J35" si="2">G4*H4</f>
        <v>318125</v>
      </c>
      <c r="K4" s="109">
        <v>4</v>
      </c>
      <c r="L4" s="109">
        <v>0</v>
      </c>
      <c r="M4" s="308">
        <f>M3+1</f>
        <v>2</v>
      </c>
      <c r="N4" s="309" t="s">
        <v>1169</v>
      </c>
      <c r="O4" s="308" t="s">
        <v>587</v>
      </c>
      <c r="P4" s="312" t="s">
        <v>1170</v>
      </c>
      <c r="Q4" s="310">
        <v>5</v>
      </c>
      <c r="R4" s="308"/>
      <c r="S4" s="311">
        <v>86845</v>
      </c>
      <c r="T4" s="311">
        <f t="shared" si="0"/>
        <v>434225</v>
      </c>
    </row>
    <row r="5" spans="1:20" ht="31.2" x14ac:dyDescent="0.25">
      <c r="A5" s="303">
        <v>3</v>
      </c>
      <c r="B5" s="304" t="s">
        <v>1171</v>
      </c>
      <c r="C5" s="304" t="s">
        <v>587</v>
      </c>
      <c r="D5" s="305" t="s">
        <v>1166</v>
      </c>
      <c r="E5" s="304" t="s">
        <v>587</v>
      </c>
      <c r="F5" s="306">
        <v>10</v>
      </c>
      <c r="G5" s="306">
        <v>5</v>
      </c>
      <c r="H5" s="307">
        <v>60065</v>
      </c>
      <c r="I5" s="307">
        <f t="shared" si="1"/>
        <v>600650</v>
      </c>
      <c r="J5" s="307">
        <f t="shared" si="2"/>
        <v>300325</v>
      </c>
      <c r="K5" s="109">
        <v>5</v>
      </c>
      <c r="L5" s="109">
        <v>0</v>
      </c>
      <c r="M5" s="308">
        <f t="shared" ref="M5:M30" si="3">M4+1</f>
        <v>3</v>
      </c>
      <c r="N5" s="309" t="s">
        <v>1171</v>
      </c>
      <c r="O5" s="308" t="s">
        <v>587</v>
      </c>
      <c r="P5" s="308" t="s">
        <v>1168</v>
      </c>
      <c r="Q5" s="310">
        <v>3</v>
      </c>
      <c r="R5" s="308"/>
      <c r="S5" s="311">
        <v>68905</v>
      </c>
      <c r="T5" s="311">
        <f t="shared" si="0"/>
        <v>206715</v>
      </c>
    </row>
    <row r="6" spans="1:20" ht="31.2" x14ac:dyDescent="0.25">
      <c r="A6" s="303">
        <v>4</v>
      </c>
      <c r="B6" s="304" t="s">
        <v>1172</v>
      </c>
      <c r="C6" s="304" t="s">
        <v>587</v>
      </c>
      <c r="D6" s="305" t="s">
        <v>1166</v>
      </c>
      <c r="E6" s="304" t="s">
        <v>587</v>
      </c>
      <c r="F6" s="306">
        <v>25</v>
      </c>
      <c r="G6" s="306">
        <v>5</v>
      </c>
      <c r="H6" s="307">
        <v>55200</v>
      </c>
      <c r="I6" s="307">
        <f t="shared" si="1"/>
        <v>1380000</v>
      </c>
      <c r="J6" s="307">
        <f t="shared" si="2"/>
        <v>276000</v>
      </c>
      <c r="K6" s="109">
        <v>5</v>
      </c>
      <c r="L6" s="109">
        <v>0</v>
      </c>
      <c r="M6" s="308">
        <f t="shared" si="3"/>
        <v>4</v>
      </c>
      <c r="N6" s="309" t="s">
        <v>1172</v>
      </c>
      <c r="O6" s="308" t="s">
        <v>587</v>
      </c>
      <c r="P6" s="308" t="s">
        <v>1168</v>
      </c>
      <c r="Q6" s="310">
        <v>5</v>
      </c>
      <c r="R6" s="308"/>
      <c r="S6" s="311">
        <v>63295</v>
      </c>
      <c r="T6" s="311">
        <f t="shared" si="0"/>
        <v>316475</v>
      </c>
    </row>
    <row r="7" spans="1:20" ht="31.2" x14ac:dyDescent="0.25">
      <c r="A7" s="303">
        <v>5</v>
      </c>
      <c r="B7" s="304" t="s">
        <v>1173</v>
      </c>
      <c r="C7" s="304" t="s">
        <v>587</v>
      </c>
      <c r="D7" s="305" t="s">
        <v>1166</v>
      </c>
      <c r="E7" s="304" t="s">
        <v>587</v>
      </c>
      <c r="F7" s="306">
        <v>25</v>
      </c>
      <c r="G7" s="306">
        <v>3</v>
      </c>
      <c r="H7" s="307">
        <v>53875</v>
      </c>
      <c r="I7" s="307">
        <f t="shared" si="1"/>
        <v>1346875</v>
      </c>
      <c r="J7" s="307">
        <f t="shared" si="2"/>
        <v>161625</v>
      </c>
      <c r="K7" s="109">
        <v>3</v>
      </c>
      <c r="L7" s="109">
        <v>0</v>
      </c>
      <c r="M7" s="308">
        <f t="shared" si="3"/>
        <v>5</v>
      </c>
      <c r="N7" s="309" t="s">
        <v>1173</v>
      </c>
      <c r="O7" s="308" t="s">
        <v>587</v>
      </c>
      <c r="P7" s="312" t="s">
        <v>1170</v>
      </c>
      <c r="Q7" s="310">
        <v>3</v>
      </c>
      <c r="R7" s="308"/>
      <c r="S7" s="311">
        <v>57245</v>
      </c>
      <c r="T7" s="311">
        <f t="shared" si="0"/>
        <v>171735</v>
      </c>
    </row>
    <row r="8" spans="1:20" ht="31.2" x14ac:dyDescent="0.25">
      <c r="A8" s="303">
        <v>6</v>
      </c>
      <c r="B8" s="304" t="s">
        <v>1174</v>
      </c>
      <c r="C8" s="304" t="s">
        <v>587</v>
      </c>
      <c r="D8" s="305" t="s">
        <v>1166</v>
      </c>
      <c r="E8" s="304" t="s">
        <v>587</v>
      </c>
      <c r="F8" s="306">
        <v>25</v>
      </c>
      <c r="G8" s="306">
        <v>5</v>
      </c>
      <c r="H8" s="307">
        <v>52375</v>
      </c>
      <c r="I8" s="307">
        <f t="shared" si="1"/>
        <v>1309375</v>
      </c>
      <c r="J8" s="307">
        <f t="shared" si="2"/>
        <v>261875</v>
      </c>
      <c r="K8" s="109">
        <v>4</v>
      </c>
      <c r="L8" s="109">
        <v>0</v>
      </c>
      <c r="M8" s="308">
        <f t="shared" si="3"/>
        <v>6</v>
      </c>
      <c r="N8" s="309" t="s">
        <v>1174</v>
      </c>
      <c r="O8" s="308" t="s">
        <v>587</v>
      </c>
      <c r="P8" s="312" t="s">
        <v>1170</v>
      </c>
      <c r="Q8" s="310">
        <v>5</v>
      </c>
      <c r="R8" s="308"/>
      <c r="S8" s="311">
        <v>60055</v>
      </c>
      <c r="T8" s="311">
        <f t="shared" si="0"/>
        <v>300275</v>
      </c>
    </row>
    <row r="9" spans="1:20" ht="26.4" x14ac:dyDescent="0.25">
      <c r="A9" s="303">
        <v>7</v>
      </c>
      <c r="B9" s="313" t="s">
        <v>1175</v>
      </c>
      <c r="C9" s="304" t="s">
        <v>587</v>
      </c>
      <c r="D9" s="305" t="s">
        <v>1166</v>
      </c>
      <c r="E9" s="304" t="s">
        <v>587</v>
      </c>
      <c r="F9" s="303">
        <v>5</v>
      </c>
      <c r="G9" s="303">
        <v>5</v>
      </c>
      <c r="H9" s="314">
        <v>47152</v>
      </c>
      <c r="I9" s="307">
        <f t="shared" si="1"/>
        <v>235760</v>
      </c>
      <c r="J9" s="307">
        <f t="shared" si="2"/>
        <v>235760</v>
      </c>
      <c r="K9" s="109"/>
      <c r="L9" s="109"/>
      <c r="M9" s="308">
        <f t="shared" si="3"/>
        <v>7</v>
      </c>
    </row>
    <row r="10" spans="1:20" ht="26.4" x14ac:dyDescent="0.25">
      <c r="A10" s="303">
        <v>8</v>
      </c>
      <c r="B10" s="313" t="s">
        <v>1176</v>
      </c>
      <c r="C10" s="304" t="s">
        <v>587</v>
      </c>
      <c r="D10" s="305" t="s">
        <v>1166</v>
      </c>
      <c r="E10" s="304" t="s">
        <v>587</v>
      </c>
      <c r="F10" s="303">
        <v>5</v>
      </c>
      <c r="G10" s="303">
        <v>5</v>
      </c>
      <c r="H10" s="314">
        <v>42660</v>
      </c>
      <c r="I10" s="307">
        <f t="shared" si="1"/>
        <v>213300</v>
      </c>
      <c r="J10" s="307">
        <f t="shared" si="2"/>
        <v>213300</v>
      </c>
      <c r="K10" s="109"/>
      <c r="L10" s="109"/>
      <c r="M10" s="308">
        <f t="shared" si="3"/>
        <v>8</v>
      </c>
    </row>
    <row r="11" spans="1:20" ht="26.4" x14ac:dyDescent="0.25">
      <c r="A11" s="303">
        <v>9</v>
      </c>
      <c r="B11" s="313" t="s">
        <v>1177</v>
      </c>
      <c r="C11" s="304" t="s">
        <v>587</v>
      </c>
      <c r="D11" s="305" t="s">
        <v>1166</v>
      </c>
      <c r="E11" s="304" t="s">
        <v>587</v>
      </c>
      <c r="F11" s="306">
        <v>5</v>
      </c>
      <c r="G11" s="306">
        <v>5</v>
      </c>
      <c r="H11" s="314">
        <v>48048</v>
      </c>
      <c r="I11" s="307">
        <f t="shared" si="1"/>
        <v>240240</v>
      </c>
      <c r="J11" s="307">
        <f t="shared" si="2"/>
        <v>240240</v>
      </c>
      <c r="K11" s="109"/>
      <c r="L11" s="109"/>
      <c r="M11" s="308">
        <f t="shared" si="3"/>
        <v>9</v>
      </c>
    </row>
    <row r="12" spans="1:20" ht="26.4" x14ac:dyDescent="0.25">
      <c r="A12" s="303">
        <v>10</v>
      </c>
      <c r="B12" s="313" t="s">
        <v>1178</v>
      </c>
      <c r="C12" s="304" t="s">
        <v>587</v>
      </c>
      <c r="D12" s="305" t="s">
        <v>1166</v>
      </c>
      <c r="E12" s="304" t="s">
        <v>587</v>
      </c>
      <c r="F12" s="306">
        <v>5</v>
      </c>
      <c r="G12" s="306">
        <v>5</v>
      </c>
      <c r="H12" s="314">
        <v>54768</v>
      </c>
      <c r="I12" s="307">
        <f t="shared" si="1"/>
        <v>273840</v>
      </c>
      <c r="J12" s="307">
        <f t="shared" si="2"/>
        <v>273840</v>
      </c>
      <c r="K12" s="109"/>
      <c r="L12" s="109"/>
      <c r="M12" s="308">
        <f t="shared" si="3"/>
        <v>10</v>
      </c>
    </row>
    <row r="13" spans="1:20" ht="31.2" x14ac:dyDescent="0.25">
      <c r="A13" s="315">
        <v>11</v>
      </c>
      <c r="B13" s="316" t="s">
        <v>1179</v>
      </c>
      <c r="C13" s="316" t="s">
        <v>587</v>
      </c>
      <c r="D13" s="317" t="s">
        <v>1180</v>
      </c>
      <c r="E13" s="318" t="s">
        <v>1181</v>
      </c>
      <c r="F13" s="319">
        <v>5</v>
      </c>
      <c r="G13" s="319">
        <v>1</v>
      </c>
      <c r="H13" s="307">
        <v>13850</v>
      </c>
      <c r="I13" s="307">
        <f t="shared" si="1"/>
        <v>69250</v>
      </c>
      <c r="J13" s="307">
        <f t="shared" si="2"/>
        <v>13850</v>
      </c>
      <c r="K13" s="109">
        <v>1</v>
      </c>
      <c r="L13" s="109">
        <v>9</v>
      </c>
      <c r="M13" s="308">
        <f t="shared" si="3"/>
        <v>11</v>
      </c>
      <c r="N13" s="309" t="s">
        <v>1182</v>
      </c>
      <c r="O13" s="308" t="s">
        <v>587</v>
      </c>
      <c r="P13" s="312" t="s">
        <v>1181</v>
      </c>
      <c r="Q13" s="310">
        <v>10</v>
      </c>
      <c r="R13" s="308"/>
      <c r="S13" s="311">
        <v>13850</v>
      </c>
      <c r="T13" s="311">
        <f t="shared" ref="T13:T32" si="4">S13*Q13</f>
        <v>138500</v>
      </c>
    </row>
    <row r="14" spans="1:20" ht="31.2" x14ac:dyDescent="0.25">
      <c r="A14" s="315">
        <v>12</v>
      </c>
      <c r="B14" s="316" t="s">
        <v>1183</v>
      </c>
      <c r="C14" s="316" t="s">
        <v>587</v>
      </c>
      <c r="D14" s="317" t="s">
        <v>1180</v>
      </c>
      <c r="E14" s="318" t="s">
        <v>1181</v>
      </c>
      <c r="F14" s="319">
        <v>5</v>
      </c>
      <c r="G14" s="320">
        <v>1</v>
      </c>
      <c r="H14" s="307">
        <v>13850</v>
      </c>
      <c r="I14" s="307">
        <f t="shared" si="1"/>
        <v>69250</v>
      </c>
      <c r="J14" s="307">
        <f t="shared" si="2"/>
        <v>13850</v>
      </c>
      <c r="K14" s="109">
        <v>1</v>
      </c>
      <c r="L14" s="109">
        <v>9</v>
      </c>
      <c r="M14" s="308">
        <f t="shared" si="3"/>
        <v>12</v>
      </c>
      <c r="N14" s="309" t="s">
        <v>1183</v>
      </c>
      <c r="O14" s="308" t="s">
        <v>587</v>
      </c>
      <c r="P14" s="312" t="s">
        <v>1181</v>
      </c>
      <c r="Q14" s="310">
        <v>10</v>
      </c>
      <c r="R14" s="308"/>
      <c r="S14" s="311">
        <v>13850</v>
      </c>
      <c r="T14" s="311">
        <f t="shared" si="4"/>
        <v>138500</v>
      </c>
    </row>
    <row r="15" spans="1:20" ht="31.2" x14ac:dyDescent="0.25">
      <c r="A15" s="315">
        <v>13</v>
      </c>
      <c r="B15" s="316" t="s">
        <v>1184</v>
      </c>
      <c r="C15" s="316" t="s">
        <v>587</v>
      </c>
      <c r="D15" s="317" t="s">
        <v>1180</v>
      </c>
      <c r="E15" s="318" t="s">
        <v>1181</v>
      </c>
      <c r="F15" s="319">
        <v>5</v>
      </c>
      <c r="G15" s="320">
        <v>1</v>
      </c>
      <c r="H15" s="307">
        <v>13850</v>
      </c>
      <c r="I15" s="307">
        <f t="shared" si="1"/>
        <v>69250</v>
      </c>
      <c r="J15" s="307">
        <f t="shared" si="2"/>
        <v>13850</v>
      </c>
      <c r="K15" s="109">
        <v>1</v>
      </c>
      <c r="L15" s="109">
        <v>9</v>
      </c>
      <c r="M15" s="308">
        <f t="shared" si="3"/>
        <v>13</v>
      </c>
      <c r="N15" s="309" t="s">
        <v>1184</v>
      </c>
      <c r="O15" s="308" t="s">
        <v>587</v>
      </c>
      <c r="P15" s="312" t="s">
        <v>1181</v>
      </c>
      <c r="Q15" s="310">
        <v>10</v>
      </c>
      <c r="R15" s="308"/>
      <c r="S15" s="311">
        <v>13850</v>
      </c>
      <c r="T15" s="311">
        <f t="shared" si="4"/>
        <v>138500</v>
      </c>
    </row>
    <row r="16" spans="1:20" ht="31.2" x14ac:dyDescent="0.25">
      <c r="A16" s="315">
        <v>14</v>
      </c>
      <c r="B16" s="316" t="s">
        <v>1185</v>
      </c>
      <c r="C16" s="316" t="s">
        <v>587</v>
      </c>
      <c r="D16" s="317" t="s">
        <v>1180</v>
      </c>
      <c r="E16" s="318" t="s">
        <v>1181</v>
      </c>
      <c r="F16" s="319">
        <v>5</v>
      </c>
      <c r="G16" s="320">
        <v>1</v>
      </c>
      <c r="H16" s="307">
        <v>13850</v>
      </c>
      <c r="I16" s="307">
        <f t="shared" si="1"/>
        <v>69250</v>
      </c>
      <c r="J16" s="307">
        <f t="shared" si="2"/>
        <v>13850</v>
      </c>
      <c r="K16" s="109">
        <v>1</v>
      </c>
      <c r="L16" s="109">
        <v>9</v>
      </c>
      <c r="M16" s="308">
        <f t="shared" si="3"/>
        <v>14</v>
      </c>
      <c r="N16" s="309" t="s">
        <v>1185</v>
      </c>
      <c r="O16" s="308" t="s">
        <v>587</v>
      </c>
      <c r="P16" s="312" t="s">
        <v>1181</v>
      </c>
      <c r="Q16" s="310">
        <v>10</v>
      </c>
      <c r="R16" s="308"/>
      <c r="S16" s="311">
        <v>13850</v>
      </c>
      <c r="T16" s="311">
        <f t="shared" si="4"/>
        <v>138500</v>
      </c>
    </row>
    <row r="17" spans="1:20" ht="31.2" x14ac:dyDescent="0.25">
      <c r="A17" s="315">
        <v>15</v>
      </c>
      <c r="B17" s="316" t="s">
        <v>1186</v>
      </c>
      <c r="C17" s="316" t="s">
        <v>587</v>
      </c>
      <c r="D17" s="317" t="s">
        <v>1180</v>
      </c>
      <c r="E17" s="318" t="s">
        <v>1181</v>
      </c>
      <c r="F17" s="319">
        <v>5</v>
      </c>
      <c r="G17" s="320">
        <v>1</v>
      </c>
      <c r="H17" s="307">
        <v>13850</v>
      </c>
      <c r="I17" s="307">
        <f t="shared" si="1"/>
        <v>69250</v>
      </c>
      <c r="J17" s="307">
        <f t="shared" si="2"/>
        <v>13850</v>
      </c>
      <c r="K17" s="109">
        <v>1</v>
      </c>
      <c r="L17" s="109">
        <v>9</v>
      </c>
      <c r="M17" s="308">
        <f t="shared" si="3"/>
        <v>15</v>
      </c>
      <c r="N17" s="309" t="s">
        <v>1186</v>
      </c>
      <c r="O17" s="308" t="s">
        <v>587</v>
      </c>
      <c r="P17" s="312" t="s">
        <v>1181</v>
      </c>
      <c r="Q17" s="310">
        <v>10</v>
      </c>
      <c r="R17" s="308"/>
      <c r="S17" s="311">
        <v>13850</v>
      </c>
      <c r="T17" s="311">
        <f t="shared" si="4"/>
        <v>138500</v>
      </c>
    </row>
    <row r="18" spans="1:20" ht="31.2" x14ac:dyDescent="0.25">
      <c r="A18" s="315">
        <v>16</v>
      </c>
      <c r="B18" s="316" t="s">
        <v>1187</v>
      </c>
      <c r="C18" s="316" t="s">
        <v>587</v>
      </c>
      <c r="D18" s="317" t="s">
        <v>1180</v>
      </c>
      <c r="E18" s="318" t="s">
        <v>1181</v>
      </c>
      <c r="F18" s="319">
        <v>5</v>
      </c>
      <c r="G18" s="320">
        <v>1</v>
      </c>
      <c r="H18" s="307">
        <v>13850</v>
      </c>
      <c r="I18" s="307">
        <f t="shared" si="1"/>
        <v>69250</v>
      </c>
      <c r="J18" s="307">
        <f t="shared" si="2"/>
        <v>13850</v>
      </c>
      <c r="K18" s="109">
        <v>3</v>
      </c>
      <c r="L18" s="109">
        <v>9</v>
      </c>
      <c r="M18" s="308">
        <f t="shared" si="3"/>
        <v>16</v>
      </c>
      <c r="N18" s="309" t="s">
        <v>1187</v>
      </c>
      <c r="O18" s="308" t="s">
        <v>587</v>
      </c>
      <c r="P18" s="312" t="s">
        <v>1181</v>
      </c>
      <c r="Q18" s="310">
        <v>10</v>
      </c>
      <c r="R18" s="308"/>
      <c r="S18" s="311">
        <v>13850</v>
      </c>
      <c r="T18" s="311">
        <f t="shared" si="4"/>
        <v>138500</v>
      </c>
    </row>
    <row r="19" spans="1:20" ht="31.2" x14ac:dyDescent="0.25">
      <c r="A19" s="315">
        <v>17</v>
      </c>
      <c r="B19" s="316" t="s">
        <v>1188</v>
      </c>
      <c r="C19" s="316" t="s">
        <v>587</v>
      </c>
      <c r="D19" s="317" t="s">
        <v>1180</v>
      </c>
      <c r="E19" s="318" t="s">
        <v>1181</v>
      </c>
      <c r="F19" s="319">
        <v>5</v>
      </c>
      <c r="G19" s="320">
        <v>1</v>
      </c>
      <c r="H19" s="307">
        <v>13850</v>
      </c>
      <c r="I19" s="307">
        <f t="shared" si="1"/>
        <v>69250</v>
      </c>
      <c r="J19" s="307">
        <f t="shared" si="2"/>
        <v>13850</v>
      </c>
      <c r="K19" s="109">
        <v>3</v>
      </c>
      <c r="L19" s="109">
        <v>9</v>
      </c>
      <c r="M19" s="308">
        <f t="shared" si="3"/>
        <v>17</v>
      </c>
      <c r="N19" s="309" t="s">
        <v>1188</v>
      </c>
      <c r="O19" s="308" t="s">
        <v>587</v>
      </c>
      <c r="P19" s="312" t="s">
        <v>1181</v>
      </c>
      <c r="Q19" s="310">
        <v>10</v>
      </c>
      <c r="R19" s="308"/>
      <c r="S19" s="311">
        <v>13850</v>
      </c>
      <c r="T19" s="311">
        <f t="shared" si="4"/>
        <v>138500</v>
      </c>
    </row>
    <row r="20" spans="1:20" ht="31.2" x14ac:dyDescent="0.25">
      <c r="A20" s="315">
        <v>18</v>
      </c>
      <c r="B20" s="316" t="s">
        <v>1189</v>
      </c>
      <c r="C20" s="316" t="s">
        <v>587</v>
      </c>
      <c r="D20" s="317" t="s">
        <v>1180</v>
      </c>
      <c r="E20" s="318" t="s">
        <v>1181</v>
      </c>
      <c r="F20" s="319">
        <v>5</v>
      </c>
      <c r="G20" s="320">
        <v>1</v>
      </c>
      <c r="H20" s="307">
        <v>13850</v>
      </c>
      <c r="I20" s="307">
        <f t="shared" si="1"/>
        <v>69250</v>
      </c>
      <c r="J20" s="307">
        <f t="shared" si="2"/>
        <v>13850</v>
      </c>
      <c r="K20" s="109">
        <v>2</v>
      </c>
      <c r="L20" s="109">
        <v>8</v>
      </c>
      <c r="M20" s="308">
        <f t="shared" si="3"/>
        <v>18</v>
      </c>
      <c r="N20" s="309" t="s">
        <v>1189</v>
      </c>
      <c r="O20" s="308" t="s">
        <v>587</v>
      </c>
      <c r="P20" s="312" t="s">
        <v>1181</v>
      </c>
      <c r="Q20" s="310">
        <v>10</v>
      </c>
      <c r="R20" s="308"/>
      <c r="S20" s="311">
        <v>13850</v>
      </c>
      <c r="T20" s="311">
        <f t="shared" si="4"/>
        <v>138500</v>
      </c>
    </row>
    <row r="21" spans="1:20" ht="31.2" x14ac:dyDescent="0.25">
      <c r="A21" s="315">
        <v>19</v>
      </c>
      <c r="B21" s="316" t="s">
        <v>1190</v>
      </c>
      <c r="C21" s="316" t="s">
        <v>587</v>
      </c>
      <c r="D21" s="317" t="s">
        <v>1180</v>
      </c>
      <c r="E21" s="318" t="s">
        <v>1181</v>
      </c>
      <c r="F21" s="319">
        <v>5</v>
      </c>
      <c r="G21" s="320">
        <v>1</v>
      </c>
      <c r="H21" s="307">
        <v>13850</v>
      </c>
      <c r="I21" s="307">
        <f t="shared" si="1"/>
        <v>69250</v>
      </c>
      <c r="J21" s="307">
        <f t="shared" si="2"/>
        <v>13850</v>
      </c>
      <c r="K21" s="109">
        <v>1</v>
      </c>
      <c r="L21" s="109">
        <v>9</v>
      </c>
      <c r="M21" s="308">
        <f t="shared" si="3"/>
        <v>19</v>
      </c>
      <c r="N21" s="309" t="s">
        <v>1190</v>
      </c>
      <c r="O21" s="308" t="s">
        <v>587</v>
      </c>
      <c r="P21" s="312" t="s">
        <v>1181</v>
      </c>
      <c r="Q21" s="310">
        <v>10</v>
      </c>
      <c r="R21" s="308"/>
      <c r="S21" s="311">
        <v>13850</v>
      </c>
      <c r="T21" s="311">
        <f t="shared" si="4"/>
        <v>138500</v>
      </c>
    </row>
    <row r="22" spans="1:20" ht="15.6" x14ac:dyDescent="0.25">
      <c r="A22" s="315">
        <v>20</v>
      </c>
      <c r="B22" s="316" t="s">
        <v>1191</v>
      </c>
      <c r="C22" s="316" t="s">
        <v>587</v>
      </c>
      <c r="D22" s="317" t="s">
        <v>1180</v>
      </c>
      <c r="E22" s="318" t="s">
        <v>1181</v>
      </c>
      <c r="F22" s="319">
        <v>5</v>
      </c>
      <c r="G22" s="320">
        <v>1</v>
      </c>
      <c r="H22" s="307">
        <v>13850</v>
      </c>
      <c r="I22" s="307">
        <f t="shared" si="1"/>
        <v>69250</v>
      </c>
      <c r="J22" s="307">
        <f t="shared" si="2"/>
        <v>13850</v>
      </c>
      <c r="K22" s="109">
        <v>1</v>
      </c>
      <c r="L22" s="109">
        <v>9</v>
      </c>
      <c r="M22" s="308">
        <f t="shared" si="3"/>
        <v>20</v>
      </c>
      <c r="N22" s="309" t="s">
        <v>1191</v>
      </c>
      <c r="O22" s="308" t="s">
        <v>587</v>
      </c>
      <c r="P22" s="312" t="s">
        <v>1181</v>
      </c>
      <c r="Q22" s="310">
        <v>10</v>
      </c>
      <c r="R22" s="308"/>
      <c r="S22" s="311">
        <v>13850</v>
      </c>
      <c r="T22" s="311">
        <f t="shared" si="4"/>
        <v>138500</v>
      </c>
    </row>
    <row r="23" spans="1:20" ht="31.2" x14ac:dyDescent="0.25">
      <c r="A23" s="315">
        <v>21</v>
      </c>
      <c r="B23" s="316" t="s">
        <v>1192</v>
      </c>
      <c r="C23" s="316" t="s">
        <v>587</v>
      </c>
      <c r="D23" s="317" t="s">
        <v>1180</v>
      </c>
      <c r="E23" s="318" t="s">
        <v>1181</v>
      </c>
      <c r="F23" s="319">
        <v>5</v>
      </c>
      <c r="G23" s="320">
        <v>1</v>
      </c>
      <c r="H23" s="307">
        <v>13850</v>
      </c>
      <c r="I23" s="307">
        <f t="shared" si="1"/>
        <v>69250</v>
      </c>
      <c r="J23" s="307">
        <f t="shared" si="2"/>
        <v>13850</v>
      </c>
      <c r="K23" s="109">
        <v>1</v>
      </c>
      <c r="L23" s="109">
        <v>9</v>
      </c>
      <c r="M23" s="308">
        <f t="shared" si="3"/>
        <v>21</v>
      </c>
      <c r="N23" s="309" t="s">
        <v>1192</v>
      </c>
      <c r="O23" s="308" t="s">
        <v>587</v>
      </c>
      <c r="P23" s="312" t="s">
        <v>1181</v>
      </c>
      <c r="Q23" s="310">
        <v>10</v>
      </c>
      <c r="R23" s="308"/>
      <c r="S23" s="311">
        <v>13850</v>
      </c>
      <c r="T23" s="311">
        <f t="shared" si="4"/>
        <v>138500</v>
      </c>
    </row>
    <row r="24" spans="1:20" ht="31.2" x14ac:dyDescent="0.25">
      <c r="A24" s="315">
        <v>22</v>
      </c>
      <c r="B24" s="316" t="s">
        <v>1193</v>
      </c>
      <c r="C24" s="316" t="s">
        <v>587</v>
      </c>
      <c r="D24" s="317" t="s">
        <v>1180</v>
      </c>
      <c r="E24" s="318" t="s">
        <v>1181</v>
      </c>
      <c r="F24" s="319">
        <v>5</v>
      </c>
      <c r="G24" s="320">
        <v>1</v>
      </c>
      <c r="H24" s="307">
        <v>13850</v>
      </c>
      <c r="I24" s="307">
        <f t="shared" si="1"/>
        <v>69250</v>
      </c>
      <c r="J24" s="307">
        <f t="shared" si="2"/>
        <v>13850</v>
      </c>
      <c r="K24" s="109">
        <v>1</v>
      </c>
      <c r="L24" s="109">
        <v>9</v>
      </c>
      <c r="M24" s="308">
        <f t="shared" si="3"/>
        <v>22</v>
      </c>
      <c r="N24" s="309" t="s">
        <v>1193</v>
      </c>
      <c r="O24" s="308" t="s">
        <v>587</v>
      </c>
      <c r="P24" s="312" t="s">
        <v>1181</v>
      </c>
      <c r="Q24" s="310">
        <v>10</v>
      </c>
      <c r="R24" s="308"/>
      <c r="S24" s="311">
        <v>13850</v>
      </c>
      <c r="T24" s="311">
        <f t="shared" si="4"/>
        <v>138500</v>
      </c>
    </row>
    <row r="25" spans="1:20" ht="31.2" x14ac:dyDescent="0.25">
      <c r="A25" s="315">
        <v>23</v>
      </c>
      <c r="B25" s="316" t="s">
        <v>1194</v>
      </c>
      <c r="C25" s="316" t="s">
        <v>587</v>
      </c>
      <c r="D25" s="317" t="s">
        <v>1180</v>
      </c>
      <c r="E25" s="318" t="s">
        <v>1181</v>
      </c>
      <c r="F25" s="319">
        <v>5</v>
      </c>
      <c r="G25" s="320">
        <v>1</v>
      </c>
      <c r="H25" s="307">
        <v>13850</v>
      </c>
      <c r="I25" s="307">
        <f t="shared" si="1"/>
        <v>69250</v>
      </c>
      <c r="J25" s="307">
        <f t="shared" si="2"/>
        <v>13850</v>
      </c>
      <c r="K25" s="109">
        <v>1</v>
      </c>
      <c r="L25" s="109">
        <v>9</v>
      </c>
      <c r="M25" s="308">
        <f t="shared" si="3"/>
        <v>23</v>
      </c>
      <c r="N25" s="309" t="s">
        <v>1194</v>
      </c>
      <c r="O25" s="308" t="s">
        <v>587</v>
      </c>
      <c r="P25" s="312" t="s">
        <v>1181</v>
      </c>
      <c r="Q25" s="310">
        <v>10</v>
      </c>
      <c r="R25" s="308"/>
      <c r="S25" s="311">
        <v>13850</v>
      </c>
      <c r="T25" s="311">
        <f t="shared" si="4"/>
        <v>138500</v>
      </c>
    </row>
    <row r="26" spans="1:20" ht="31.2" x14ac:dyDescent="0.25">
      <c r="A26" s="315">
        <v>24</v>
      </c>
      <c r="B26" s="316" t="s">
        <v>1195</v>
      </c>
      <c r="C26" s="316" t="s">
        <v>587</v>
      </c>
      <c r="D26" s="317" t="s">
        <v>1180</v>
      </c>
      <c r="E26" s="318" t="s">
        <v>1181</v>
      </c>
      <c r="F26" s="319">
        <v>5</v>
      </c>
      <c r="G26" s="320">
        <v>1</v>
      </c>
      <c r="H26" s="307">
        <v>13850</v>
      </c>
      <c r="I26" s="307">
        <f t="shared" si="1"/>
        <v>69250</v>
      </c>
      <c r="J26" s="307">
        <f t="shared" si="2"/>
        <v>13850</v>
      </c>
      <c r="K26" s="109">
        <v>1</v>
      </c>
      <c r="L26" s="109">
        <v>9</v>
      </c>
      <c r="M26" s="308">
        <f t="shared" si="3"/>
        <v>24</v>
      </c>
      <c r="N26" s="309" t="s">
        <v>1195</v>
      </c>
      <c r="O26" s="308" t="s">
        <v>587</v>
      </c>
      <c r="P26" s="312" t="s">
        <v>1181</v>
      </c>
      <c r="Q26" s="310">
        <v>10</v>
      </c>
      <c r="R26" s="308"/>
      <c r="S26" s="311">
        <v>13850</v>
      </c>
      <c r="T26" s="311">
        <f t="shared" si="4"/>
        <v>138500</v>
      </c>
    </row>
    <row r="27" spans="1:20" ht="31.2" x14ac:dyDescent="0.25">
      <c r="A27" s="315">
        <v>25</v>
      </c>
      <c r="B27" s="316" t="s">
        <v>1196</v>
      </c>
      <c r="C27" s="316" t="s">
        <v>587</v>
      </c>
      <c r="D27" s="317" t="s">
        <v>1180</v>
      </c>
      <c r="E27" s="318" t="s">
        <v>1181</v>
      </c>
      <c r="F27" s="319">
        <v>5</v>
      </c>
      <c r="G27" s="320">
        <v>1</v>
      </c>
      <c r="H27" s="307">
        <v>13850</v>
      </c>
      <c r="I27" s="307">
        <f t="shared" si="1"/>
        <v>69250</v>
      </c>
      <c r="J27" s="307">
        <f t="shared" si="2"/>
        <v>13850</v>
      </c>
      <c r="K27" s="109">
        <v>1</v>
      </c>
      <c r="L27" s="109">
        <v>9</v>
      </c>
      <c r="M27" s="308">
        <f t="shared" si="3"/>
        <v>25</v>
      </c>
      <c r="N27" s="309" t="s">
        <v>1196</v>
      </c>
      <c r="O27" s="308" t="s">
        <v>587</v>
      </c>
      <c r="P27" s="312" t="s">
        <v>1181</v>
      </c>
      <c r="Q27" s="310">
        <v>10</v>
      </c>
      <c r="R27" s="308"/>
      <c r="S27" s="311">
        <v>13850</v>
      </c>
      <c r="T27" s="311">
        <f t="shared" si="4"/>
        <v>138500</v>
      </c>
    </row>
    <row r="28" spans="1:20" ht="31.2" x14ac:dyDescent="0.25">
      <c r="A28" s="315">
        <v>26</v>
      </c>
      <c r="B28" s="316" t="s">
        <v>1197</v>
      </c>
      <c r="C28" s="316" t="s">
        <v>587</v>
      </c>
      <c r="D28" s="317" t="s">
        <v>1180</v>
      </c>
      <c r="E28" s="318" t="s">
        <v>1181</v>
      </c>
      <c r="F28" s="319">
        <v>5</v>
      </c>
      <c r="G28" s="320">
        <v>1</v>
      </c>
      <c r="H28" s="307">
        <v>13850</v>
      </c>
      <c r="I28" s="307">
        <f t="shared" si="1"/>
        <v>69250</v>
      </c>
      <c r="J28" s="307">
        <f t="shared" si="2"/>
        <v>13850</v>
      </c>
      <c r="K28" s="109">
        <v>1</v>
      </c>
      <c r="L28" s="109">
        <v>9</v>
      </c>
      <c r="M28" s="308">
        <f t="shared" si="3"/>
        <v>26</v>
      </c>
      <c r="N28" s="309" t="s">
        <v>1197</v>
      </c>
      <c r="O28" s="308" t="s">
        <v>587</v>
      </c>
      <c r="P28" s="312" t="s">
        <v>1181</v>
      </c>
      <c r="Q28" s="310">
        <v>10</v>
      </c>
      <c r="R28" s="308"/>
      <c r="S28" s="311">
        <v>13850</v>
      </c>
      <c r="T28" s="311">
        <f t="shared" si="4"/>
        <v>138500</v>
      </c>
    </row>
    <row r="29" spans="1:20" ht="31.2" x14ac:dyDescent="0.25">
      <c r="A29" s="315">
        <v>27</v>
      </c>
      <c r="B29" s="316" t="s">
        <v>1198</v>
      </c>
      <c r="C29" s="316" t="s">
        <v>587</v>
      </c>
      <c r="D29" s="317" t="s">
        <v>1180</v>
      </c>
      <c r="E29" s="318" t="s">
        <v>1181</v>
      </c>
      <c r="F29" s="319">
        <v>5</v>
      </c>
      <c r="G29" s="320">
        <v>1</v>
      </c>
      <c r="H29" s="307">
        <v>13850</v>
      </c>
      <c r="I29" s="307">
        <f t="shared" si="1"/>
        <v>69250</v>
      </c>
      <c r="J29" s="307">
        <f t="shared" si="2"/>
        <v>13850</v>
      </c>
      <c r="K29" s="109">
        <v>1</v>
      </c>
      <c r="L29" s="109">
        <v>9</v>
      </c>
      <c r="M29" s="308">
        <f t="shared" si="3"/>
        <v>27</v>
      </c>
      <c r="N29" s="309" t="s">
        <v>1198</v>
      </c>
      <c r="O29" s="308" t="s">
        <v>587</v>
      </c>
      <c r="P29" s="312" t="s">
        <v>1181</v>
      </c>
      <c r="Q29" s="310">
        <v>10</v>
      </c>
      <c r="R29" s="308"/>
      <c r="S29" s="311">
        <v>13850</v>
      </c>
      <c r="T29" s="311">
        <f t="shared" si="4"/>
        <v>138500</v>
      </c>
    </row>
    <row r="30" spans="1:20" ht="31.2" x14ac:dyDescent="0.25">
      <c r="A30" s="315">
        <v>28</v>
      </c>
      <c r="B30" s="316" t="s">
        <v>1199</v>
      </c>
      <c r="C30" s="316" t="s">
        <v>587</v>
      </c>
      <c r="D30" s="317" t="s">
        <v>1180</v>
      </c>
      <c r="E30" s="318" t="s">
        <v>1181</v>
      </c>
      <c r="F30" s="319">
        <v>5</v>
      </c>
      <c r="G30" s="320">
        <v>1</v>
      </c>
      <c r="H30" s="307">
        <v>13850</v>
      </c>
      <c r="I30" s="307">
        <f t="shared" si="1"/>
        <v>69250</v>
      </c>
      <c r="J30" s="307">
        <f t="shared" si="2"/>
        <v>13850</v>
      </c>
      <c r="K30" s="109">
        <v>1</v>
      </c>
      <c r="L30" s="109">
        <v>9</v>
      </c>
      <c r="M30" s="308">
        <f t="shared" si="3"/>
        <v>28</v>
      </c>
      <c r="N30" s="309" t="s">
        <v>1199</v>
      </c>
      <c r="O30" s="308" t="s">
        <v>587</v>
      </c>
      <c r="P30" s="312" t="s">
        <v>1181</v>
      </c>
      <c r="Q30" s="310">
        <v>10</v>
      </c>
      <c r="R30" s="308"/>
      <c r="S30" s="311">
        <v>13850</v>
      </c>
      <c r="T30" s="311">
        <f t="shared" si="4"/>
        <v>138500</v>
      </c>
    </row>
    <row r="31" spans="1:20" ht="31.2" x14ac:dyDescent="0.25">
      <c r="A31" s="315">
        <v>29</v>
      </c>
      <c r="B31" s="316" t="s">
        <v>1200</v>
      </c>
      <c r="C31" s="316" t="s">
        <v>587</v>
      </c>
      <c r="D31" s="317" t="s">
        <v>1180</v>
      </c>
      <c r="E31" s="318" t="s">
        <v>1181</v>
      </c>
      <c r="F31" s="319">
        <v>5</v>
      </c>
      <c r="G31" s="320">
        <v>1</v>
      </c>
      <c r="H31" s="307">
        <v>13850</v>
      </c>
      <c r="I31" s="307">
        <f t="shared" si="1"/>
        <v>69250</v>
      </c>
      <c r="J31" s="307">
        <f t="shared" si="2"/>
        <v>13850</v>
      </c>
      <c r="K31" s="109">
        <v>1</v>
      </c>
      <c r="L31" s="109">
        <v>9</v>
      </c>
      <c r="M31" s="308"/>
      <c r="N31" s="309" t="s">
        <v>1200</v>
      </c>
      <c r="O31" s="308" t="s">
        <v>587</v>
      </c>
      <c r="P31" s="312" t="s">
        <v>1181</v>
      </c>
      <c r="Q31" s="310">
        <v>10</v>
      </c>
      <c r="R31" s="308"/>
      <c r="S31" s="311">
        <v>13850</v>
      </c>
      <c r="T31" s="311">
        <f t="shared" si="4"/>
        <v>138500</v>
      </c>
    </row>
    <row r="32" spans="1:20" ht="31.2" x14ac:dyDescent="0.25">
      <c r="A32" s="315">
        <v>30</v>
      </c>
      <c r="B32" s="316" t="s">
        <v>1201</v>
      </c>
      <c r="C32" s="316" t="s">
        <v>587</v>
      </c>
      <c r="D32" s="317" t="s">
        <v>1180</v>
      </c>
      <c r="E32" s="318" t="s">
        <v>1181</v>
      </c>
      <c r="F32" s="319">
        <v>5</v>
      </c>
      <c r="G32" s="320">
        <v>1</v>
      </c>
      <c r="H32" s="307">
        <v>13850</v>
      </c>
      <c r="I32" s="307">
        <f t="shared" si="1"/>
        <v>69250</v>
      </c>
      <c r="J32" s="307">
        <f t="shared" si="2"/>
        <v>13850</v>
      </c>
      <c r="K32" s="109">
        <v>1</v>
      </c>
      <c r="L32" s="109">
        <v>9</v>
      </c>
      <c r="N32" s="309" t="s">
        <v>1201</v>
      </c>
      <c r="O32" s="308" t="s">
        <v>587</v>
      </c>
      <c r="P32" s="312" t="s">
        <v>1181</v>
      </c>
      <c r="Q32" s="310">
        <v>10</v>
      </c>
      <c r="R32" s="308"/>
      <c r="S32" s="311">
        <v>13850</v>
      </c>
      <c r="T32" s="311">
        <f t="shared" si="4"/>
        <v>138500</v>
      </c>
    </row>
    <row r="33" spans="1:20" ht="26.4" x14ac:dyDescent="0.25">
      <c r="A33" s="303">
        <v>31</v>
      </c>
      <c r="B33" s="304" t="s">
        <v>1202</v>
      </c>
      <c r="C33" s="304" t="s">
        <v>1181</v>
      </c>
      <c r="D33" s="305" t="s">
        <v>1166</v>
      </c>
      <c r="E33" s="304" t="s">
        <v>1181</v>
      </c>
      <c r="F33" s="306">
        <v>900</v>
      </c>
      <c r="G33" s="306">
        <v>900</v>
      </c>
      <c r="H33" s="307">
        <v>5948</v>
      </c>
      <c r="I33" s="307">
        <f t="shared" si="1"/>
        <v>5353200</v>
      </c>
      <c r="J33" s="307">
        <f t="shared" si="2"/>
        <v>5353200</v>
      </c>
      <c r="K33" s="109">
        <v>928</v>
      </c>
      <c r="L33" s="109">
        <v>83</v>
      </c>
      <c r="N33" s="309" t="s">
        <v>1203</v>
      </c>
      <c r="O33" s="308" t="s">
        <v>587</v>
      </c>
      <c r="P33" s="308" t="s">
        <v>1181</v>
      </c>
      <c r="Q33" s="310">
        <v>300</v>
      </c>
      <c r="R33" s="310">
        <v>572</v>
      </c>
      <c r="S33" s="311">
        <v>5948</v>
      </c>
      <c r="T33" s="311">
        <f>(Q33+R33)*S33</f>
        <v>5186656</v>
      </c>
    </row>
    <row r="34" spans="1:20" ht="31.2" x14ac:dyDescent="0.25">
      <c r="A34" s="303">
        <v>32</v>
      </c>
      <c r="B34" s="304" t="s">
        <v>1204</v>
      </c>
      <c r="C34" s="304" t="s">
        <v>587</v>
      </c>
      <c r="D34" s="305" t="s">
        <v>1166</v>
      </c>
      <c r="E34" s="304" t="s">
        <v>587</v>
      </c>
      <c r="F34" s="306">
        <v>150</v>
      </c>
      <c r="G34" s="306">
        <v>150</v>
      </c>
      <c r="H34" s="307">
        <v>40700</v>
      </c>
      <c r="I34" s="307">
        <f t="shared" si="1"/>
        <v>6105000</v>
      </c>
      <c r="J34" s="307">
        <f t="shared" si="2"/>
        <v>6105000</v>
      </c>
      <c r="K34" s="109">
        <v>301</v>
      </c>
      <c r="L34" s="109">
        <v>0</v>
      </c>
      <c r="N34" s="309" t="s">
        <v>1205</v>
      </c>
      <c r="O34" s="308" t="s">
        <v>587</v>
      </c>
      <c r="P34" s="308" t="s">
        <v>1168</v>
      </c>
      <c r="Q34" s="310">
        <v>100</v>
      </c>
      <c r="R34" s="310">
        <v>164</v>
      </c>
      <c r="S34" s="311">
        <v>40700</v>
      </c>
      <c r="T34" s="311">
        <f>(Q34+R34)*S34</f>
        <v>10744800</v>
      </c>
    </row>
    <row r="35" spans="1:20" ht="39.6" x14ac:dyDescent="0.25">
      <c r="A35" s="303">
        <v>33</v>
      </c>
      <c r="B35" s="304" t="s">
        <v>1206</v>
      </c>
      <c r="C35" s="321" t="s">
        <v>1181</v>
      </c>
      <c r="D35" s="305" t="s">
        <v>1166</v>
      </c>
      <c r="E35" s="321" t="s">
        <v>1181</v>
      </c>
      <c r="F35" s="306">
        <v>5</v>
      </c>
      <c r="G35" s="306">
        <v>5</v>
      </c>
      <c r="H35" s="307">
        <v>4750</v>
      </c>
      <c r="I35" s="307">
        <f t="shared" si="1"/>
        <v>23750</v>
      </c>
      <c r="J35" s="307">
        <f t="shared" si="2"/>
        <v>23750</v>
      </c>
      <c r="K35" s="109"/>
      <c r="L35" s="109"/>
      <c r="N35" s="322" t="s">
        <v>621</v>
      </c>
      <c r="O35" s="308"/>
      <c r="P35" s="308"/>
      <c r="Q35" s="308"/>
      <c r="R35" s="308"/>
      <c r="S35" s="323"/>
      <c r="T35" s="324">
        <f>SUM(T3:T34)</f>
        <v>21826881</v>
      </c>
    </row>
    <row r="36" spans="1:20" x14ac:dyDescent="0.25">
      <c r="A36" s="319"/>
      <c r="B36" s="325"/>
      <c r="C36" s="316"/>
      <c r="D36" s="315"/>
      <c r="E36" s="326"/>
      <c r="F36" s="319"/>
      <c r="G36" s="319"/>
      <c r="H36" s="326"/>
      <c r="I36" s="327">
        <f>SUM(I3:I35)</f>
        <v>22432365</v>
      </c>
      <c r="J36" s="327">
        <f>SUM(J3:J35)</f>
        <v>15736290</v>
      </c>
      <c r="K36" s="109"/>
      <c r="L36" s="109"/>
    </row>
    <row r="37" spans="1:20" x14ac:dyDescent="0.25">
      <c r="E37" s="328"/>
    </row>
    <row r="39" spans="1:20" x14ac:dyDescent="0.25">
      <c r="B39" s="329" t="s">
        <v>1207</v>
      </c>
      <c r="C39" s="328"/>
      <c r="F39" s="330" t="s">
        <v>1135</v>
      </c>
      <c r="G39" s="330"/>
    </row>
  </sheetData>
  <autoFilter ref="A2:L2"/>
  <mergeCells count="1">
    <mergeCell ref="B1:D1"/>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P1218"/>
  <sheetViews>
    <sheetView view="pageBreakPreview" zoomScale="70" zoomScaleNormal="55" zoomScaleSheetLayoutView="70" workbookViewId="0">
      <pane xSplit="4" ySplit="8" topLeftCell="E132" activePane="bottomRight" state="frozen"/>
      <selection activeCell="B95" sqref="B95"/>
      <selection pane="topRight" activeCell="B95" sqref="B95"/>
      <selection pane="bottomLeft" activeCell="B95" sqref="B95"/>
      <selection pane="bottomRight" activeCell="B95" sqref="B95"/>
    </sheetView>
  </sheetViews>
  <sheetFormatPr defaultColWidth="8.77734375" defaultRowHeight="18" x14ac:dyDescent="0.3"/>
  <cols>
    <col min="1" max="1" width="10.21875" style="34" customWidth="1"/>
    <col min="2" max="2" width="32.77734375" style="35" customWidth="1"/>
    <col min="3" max="3" width="10.21875" style="30" customWidth="1"/>
    <col min="4" max="4" width="39" style="30" customWidth="1"/>
    <col min="5" max="5" width="32.21875" style="30" customWidth="1"/>
    <col min="6" max="6" width="22.21875" style="33" customWidth="1"/>
    <col min="7" max="7" width="25.21875" style="160" customWidth="1"/>
    <col min="8" max="8" width="25.21875" style="32" hidden="1" customWidth="1"/>
    <col min="9" max="9" width="25.21875" style="32" customWidth="1"/>
    <col min="10" max="10" width="23" style="32" hidden="1" customWidth="1"/>
    <col min="11" max="11" width="4.21875" style="32" hidden="1" customWidth="1"/>
    <col min="12" max="15" width="20" style="156" customWidth="1"/>
    <col min="16" max="16" width="8.77734375" style="2"/>
    <col min="17" max="17" width="16.77734375" style="2" bestFit="1" customWidth="1"/>
    <col min="18" max="257" width="8.77734375" style="2"/>
    <col min="258" max="258" width="5" style="2" customWidth="1"/>
    <col min="259" max="259" width="22.5546875" style="2" customWidth="1"/>
    <col min="260" max="260" width="25.21875" style="2" customWidth="1"/>
    <col min="261" max="261" width="29.21875" style="2" customWidth="1"/>
    <col min="262" max="262" width="23.5546875" style="2" customWidth="1"/>
    <col min="263" max="263" width="16.21875" style="2" customWidth="1"/>
    <col min="264" max="265" width="11.77734375" style="2" customWidth="1"/>
    <col min="266" max="266" width="11" style="2" customWidth="1"/>
    <col min="267" max="267" width="14.77734375" style="2" customWidth="1"/>
    <col min="268" max="513" width="8.77734375" style="2"/>
    <col min="514" max="514" width="5" style="2" customWidth="1"/>
    <col min="515" max="515" width="22.5546875" style="2" customWidth="1"/>
    <col min="516" max="516" width="25.21875" style="2" customWidth="1"/>
    <col min="517" max="517" width="29.21875" style="2" customWidth="1"/>
    <col min="518" max="518" width="23.5546875" style="2" customWidth="1"/>
    <col min="519" max="519" width="16.21875" style="2" customWidth="1"/>
    <col min="520" max="521" width="11.77734375" style="2" customWidth="1"/>
    <col min="522" max="522" width="11" style="2" customWidth="1"/>
    <col min="523" max="523" width="14.77734375" style="2" customWidth="1"/>
    <col min="524" max="769" width="8.77734375" style="2"/>
    <col min="770" max="770" width="5" style="2" customWidth="1"/>
    <col min="771" max="771" width="22.5546875" style="2" customWidth="1"/>
    <col min="772" max="772" width="25.21875" style="2" customWidth="1"/>
    <col min="773" max="773" width="29.21875" style="2" customWidth="1"/>
    <col min="774" max="774" width="23.5546875" style="2" customWidth="1"/>
    <col min="775" max="775" width="16.21875" style="2" customWidth="1"/>
    <col min="776" max="777" width="11.77734375" style="2" customWidth="1"/>
    <col min="778" max="778" width="11" style="2" customWidth="1"/>
    <col min="779" max="779" width="14.77734375" style="2" customWidth="1"/>
    <col min="780" max="1025" width="8.77734375" style="2"/>
    <col min="1026" max="1026" width="5" style="2" customWidth="1"/>
    <col min="1027" max="1027" width="22.5546875" style="2" customWidth="1"/>
    <col min="1028" max="1028" width="25.21875" style="2" customWidth="1"/>
    <col min="1029" max="1029" width="29.21875" style="2" customWidth="1"/>
    <col min="1030" max="1030" width="23.5546875" style="2" customWidth="1"/>
    <col min="1031" max="1031" width="16.21875" style="2" customWidth="1"/>
    <col min="1032" max="1033" width="11.77734375" style="2" customWidth="1"/>
    <col min="1034" max="1034" width="11" style="2" customWidth="1"/>
    <col min="1035" max="1035" width="14.77734375" style="2" customWidth="1"/>
    <col min="1036" max="1281" width="8.77734375" style="2"/>
    <col min="1282" max="1282" width="5" style="2" customWidth="1"/>
    <col min="1283" max="1283" width="22.5546875" style="2" customWidth="1"/>
    <col min="1284" max="1284" width="25.21875" style="2" customWidth="1"/>
    <col min="1285" max="1285" width="29.21875" style="2" customWidth="1"/>
    <col min="1286" max="1286" width="23.5546875" style="2" customWidth="1"/>
    <col min="1287" max="1287" width="16.21875" style="2" customWidth="1"/>
    <col min="1288" max="1289" width="11.77734375" style="2" customWidth="1"/>
    <col min="1290" max="1290" width="11" style="2" customWidth="1"/>
    <col min="1291" max="1291" width="14.77734375" style="2" customWidth="1"/>
    <col min="1292" max="1537" width="8.77734375" style="2"/>
    <col min="1538" max="1538" width="5" style="2" customWidth="1"/>
    <col min="1539" max="1539" width="22.5546875" style="2" customWidth="1"/>
    <col min="1540" max="1540" width="25.21875" style="2" customWidth="1"/>
    <col min="1541" max="1541" width="29.21875" style="2" customWidth="1"/>
    <col min="1542" max="1542" width="23.5546875" style="2" customWidth="1"/>
    <col min="1543" max="1543" width="16.21875" style="2" customWidth="1"/>
    <col min="1544" max="1545" width="11.77734375" style="2" customWidth="1"/>
    <col min="1546" max="1546" width="11" style="2" customWidth="1"/>
    <col min="1547" max="1547" width="14.77734375" style="2" customWidth="1"/>
    <col min="1548" max="1793" width="8.77734375" style="2"/>
    <col min="1794" max="1794" width="5" style="2" customWidth="1"/>
    <col min="1795" max="1795" width="22.5546875" style="2" customWidth="1"/>
    <col min="1796" max="1796" width="25.21875" style="2" customWidth="1"/>
    <col min="1797" max="1797" width="29.21875" style="2" customWidth="1"/>
    <col min="1798" max="1798" width="23.5546875" style="2" customWidth="1"/>
    <col min="1799" max="1799" width="16.21875" style="2" customWidth="1"/>
    <col min="1800" max="1801" width="11.77734375" style="2" customWidth="1"/>
    <col min="1802" max="1802" width="11" style="2" customWidth="1"/>
    <col min="1803" max="1803" width="14.77734375" style="2" customWidth="1"/>
    <col min="1804" max="2049" width="8.77734375" style="2"/>
    <col min="2050" max="2050" width="5" style="2" customWidth="1"/>
    <col min="2051" max="2051" width="22.5546875" style="2" customWidth="1"/>
    <col min="2052" max="2052" width="25.21875" style="2" customWidth="1"/>
    <col min="2053" max="2053" width="29.21875" style="2" customWidth="1"/>
    <col min="2054" max="2054" width="23.5546875" style="2" customWidth="1"/>
    <col min="2055" max="2055" width="16.21875" style="2" customWidth="1"/>
    <col min="2056" max="2057" width="11.77734375" style="2" customWidth="1"/>
    <col min="2058" max="2058" width="11" style="2" customWidth="1"/>
    <col min="2059" max="2059" width="14.77734375" style="2" customWidth="1"/>
    <col min="2060" max="2305" width="8.77734375" style="2"/>
    <col min="2306" max="2306" width="5" style="2" customWidth="1"/>
    <col min="2307" max="2307" width="22.5546875" style="2" customWidth="1"/>
    <col min="2308" max="2308" width="25.21875" style="2" customWidth="1"/>
    <col min="2309" max="2309" width="29.21875" style="2" customWidth="1"/>
    <col min="2310" max="2310" width="23.5546875" style="2" customWidth="1"/>
    <col min="2311" max="2311" width="16.21875" style="2" customWidth="1"/>
    <col min="2312" max="2313" width="11.77734375" style="2" customWidth="1"/>
    <col min="2314" max="2314" width="11" style="2" customWidth="1"/>
    <col min="2315" max="2315" width="14.77734375" style="2" customWidth="1"/>
    <col min="2316" max="2561" width="8.77734375" style="2"/>
    <col min="2562" max="2562" width="5" style="2" customWidth="1"/>
    <col min="2563" max="2563" width="22.5546875" style="2" customWidth="1"/>
    <col min="2564" max="2564" width="25.21875" style="2" customWidth="1"/>
    <col min="2565" max="2565" width="29.21875" style="2" customWidth="1"/>
    <col min="2566" max="2566" width="23.5546875" style="2" customWidth="1"/>
    <col min="2567" max="2567" width="16.21875" style="2" customWidth="1"/>
    <col min="2568" max="2569" width="11.77734375" style="2" customWidth="1"/>
    <col min="2570" max="2570" width="11" style="2" customWidth="1"/>
    <col min="2571" max="2571" width="14.77734375" style="2" customWidth="1"/>
    <col min="2572" max="2817" width="8.77734375" style="2"/>
    <col min="2818" max="2818" width="5" style="2" customWidth="1"/>
    <col min="2819" max="2819" width="22.5546875" style="2" customWidth="1"/>
    <col min="2820" max="2820" width="25.21875" style="2" customWidth="1"/>
    <col min="2821" max="2821" width="29.21875" style="2" customWidth="1"/>
    <col min="2822" max="2822" width="23.5546875" style="2" customWidth="1"/>
    <col min="2823" max="2823" width="16.21875" style="2" customWidth="1"/>
    <col min="2824" max="2825" width="11.77734375" style="2" customWidth="1"/>
    <col min="2826" max="2826" width="11" style="2" customWidth="1"/>
    <col min="2827" max="2827" width="14.77734375" style="2" customWidth="1"/>
    <col min="2828" max="3073" width="8.77734375" style="2"/>
    <col min="3074" max="3074" width="5" style="2" customWidth="1"/>
    <col min="3075" max="3075" width="22.5546875" style="2" customWidth="1"/>
    <col min="3076" max="3076" width="25.21875" style="2" customWidth="1"/>
    <col min="3077" max="3077" width="29.21875" style="2" customWidth="1"/>
    <col min="3078" max="3078" width="23.5546875" style="2" customWidth="1"/>
    <col min="3079" max="3079" width="16.21875" style="2" customWidth="1"/>
    <col min="3080" max="3081" width="11.77734375" style="2" customWidth="1"/>
    <col min="3082" max="3082" width="11" style="2" customWidth="1"/>
    <col min="3083" max="3083" width="14.77734375" style="2" customWidth="1"/>
    <col min="3084" max="3329" width="8.77734375" style="2"/>
    <col min="3330" max="3330" width="5" style="2" customWidth="1"/>
    <col min="3331" max="3331" width="22.5546875" style="2" customWidth="1"/>
    <col min="3332" max="3332" width="25.21875" style="2" customWidth="1"/>
    <col min="3333" max="3333" width="29.21875" style="2" customWidth="1"/>
    <col min="3334" max="3334" width="23.5546875" style="2" customWidth="1"/>
    <col min="3335" max="3335" width="16.21875" style="2" customWidth="1"/>
    <col min="3336" max="3337" width="11.77734375" style="2" customWidth="1"/>
    <col min="3338" max="3338" width="11" style="2" customWidth="1"/>
    <col min="3339" max="3339" width="14.77734375" style="2" customWidth="1"/>
    <col min="3340" max="3585" width="8.77734375" style="2"/>
    <col min="3586" max="3586" width="5" style="2" customWidth="1"/>
    <col min="3587" max="3587" width="22.5546875" style="2" customWidth="1"/>
    <col min="3588" max="3588" width="25.21875" style="2" customWidth="1"/>
    <col min="3589" max="3589" width="29.21875" style="2" customWidth="1"/>
    <col min="3590" max="3590" width="23.5546875" style="2" customWidth="1"/>
    <col min="3591" max="3591" width="16.21875" style="2" customWidth="1"/>
    <col min="3592" max="3593" width="11.77734375" style="2" customWidth="1"/>
    <col min="3594" max="3594" width="11" style="2" customWidth="1"/>
    <col min="3595" max="3595" width="14.77734375" style="2" customWidth="1"/>
    <col min="3596" max="3841" width="8.77734375" style="2"/>
    <col min="3842" max="3842" width="5" style="2" customWidth="1"/>
    <col min="3843" max="3843" width="22.5546875" style="2" customWidth="1"/>
    <col min="3844" max="3844" width="25.21875" style="2" customWidth="1"/>
    <col min="3845" max="3845" width="29.21875" style="2" customWidth="1"/>
    <col min="3846" max="3846" width="23.5546875" style="2" customWidth="1"/>
    <col min="3847" max="3847" width="16.21875" style="2" customWidth="1"/>
    <col min="3848" max="3849" width="11.77734375" style="2" customWidth="1"/>
    <col min="3850" max="3850" width="11" style="2" customWidth="1"/>
    <col min="3851" max="3851" width="14.77734375" style="2" customWidth="1"/>
    <col min="3852" max="4097" width="8.77734375" style="2"/>
    <col min="4098" max="4098" width="5" style="2" customWidth="1"/>
    <col min="4099" max="4099" width="22.5546875" style="2" customWidth="1"/>
    <col min="4100" max="4100" width="25.21875" style="2" customWidth="1"/>
    <col min="4101" max="4101" width="29.21875" style="2" customWidth="1"/>
    <col min="4102" max="4102" width="23.5546875" style="2" customWidth="1"/>
    <col min="4103" max="4103" width="16.21875" style="2" customWidth="1"/>
    <col min="4104" max="4105" width="11.77734375" style="2" customWidth="1"/>
    <col min="4106" max="4106" width="11" style="2" customWidth="1"/>
    <col min="4107" max="4107" width="14.77734375" style="2" customWidth="1"/>
    <col min="4108" max="4353" width="8.77734375" style="2"/>
    <col min="4354" max="4354" width="5" style="2" customWidth="1"/>
    <col min="4355" max="4355" width="22.5546875" style="2" customWidth="1"/>
    <col min="4356" max="4356" width="25.21875" style="2" customWidth="1"/>
    <col min="4357" max="4357" width="29.21875" style="2" customWidth="1"/>
    <col min="4358" max="4358" width="23.5546875" style="2" customWidth="1"/>
    <col min="4359" max="4359" width="16.21875" style="2" customWidth="1"/>
    <col min="4360" max="4361" width="11.77734375" style="2" customWidth="1"/>
    <col min="4362" max="4362" width="11" style="2" customWidth="1"/>
    <col min="4363" max="4363" width="14.77734375" style="2" customWidth="1"/>
    <col min="4364" max="4609" width="8.77734375" style="2"/>
    <col min="4610" max="4610" width="5" style="2" customWidth="1"/>
    <col min="4611" max="4611" width="22.5546875" style="2" customWidth="1"/>
    <col min="4612" max="4612" width="25.21875" style="2" customWidth="1"/>
    <col min="4613" max="4613" width="29.21875" style="2" customWidth="1"/>
    <col min="4614" max="4614" width="23.5546875" style="2" customWidth="1"/>
    <col min="4615" max="4615" width="16.21875" style="2" customWidth="1"/>
    <col min="4616" max="4617" width="11.77734375" style="2" customWidth="1"/>
    <col min="4618" max="4618" width="11" style="2" customWidth="1"/>
    <col min="4619" max="4619" width="14.77734375" style="2" customWidth="1"/>
    <col min="4620" max="4865" width="8.77734375" style="2"/>
    <col min="4866" max="4866" width="5" style="2" customWidth="1"/>
    <col min="4867" max="4867" width="22.5546875" style="2" customWidth="1"/>
    <col min="4868" max="4868" width="25.21875" style="2" customWidth="1"/>
    <col min="4869" max="4869" width="29.21875" style="2" customWidth="1"/>
    <col min="4870" max="4870" width="23.5546875" style="2" customWidth="1"/>
    <col min="4871" max="4871" width="16.21875" style="2" customWidth="1"/>
    <col min="4872" max="4873" width="11.77734375" style="2" customWidth="1"/>
    <col min="4874" max="4874" width="11" style="2" customWidth="1"/>
    <col min="4875" max="4875" width="14.77734375" style="2" customWidth="1"/>
    <col min="4876" max="5121" width="8.77734375" style="2"/>
    <col min="5122" max="5122" width="5" style="2" customWidth="1"/>
    <col min="5123" max="5123" width="22.5546875" style="2" customWidth="1"/>
    <col min="5124" max="5124" width="25.21875" style="2" customWidth="1"/>
    <col min="5125" max="5125" width="29.21875" style="2" customWidth="1"/>
    <col min="5126" max="5126" width="23.5546875" style="2" customWidth="1"/>
    <col min="5127" max="5127" width="16.21875" style="2" customWidth="1"/>
    <col min="5128" max="5129" width="11.77734375" style="2" customWidth="1"/>
    <col min="5130" max="5130" width="11" style="2" customWidth="1"/>
    <col min="5131" max="5131" width="14.77734375" style="2" customWidth="1"/>
    <col min="5132" max="5377" width="8.77734375" style="2"/>
    <col min="5378" max="5378" width="5" style="2" customWidth="1"/>
    <col min="5379" max="5379" width="22.5546875" style="2" customWidth="1"/>
    <col min="5380" max="5380" width="25.21875" style="2" customWidth="1"/>
    <col min="5381" max="5381" width="29.21875" style="2" customWidth="1"/>
    <col min="5382" max="5382" width="23.5546875" style="2" customWidth="1"/>
    <col min="5383" max="5383" width="16.21875" style="2" customWidth="1"/>
    <col min="5384" max="5385" width="11.77734375" style="2" customWidth="1"/>
    <col min="5386" max="5386" width="11" style="2" customWidth="1"/>
    <col min="5387" max="5387" width="14.77734375" style="2" customWidth="1"/>
    <col min="5388" max="5633" width="8.77734375" style="2"/>
    <col min="5634" max="5634" width="5" style="2" customWidth="1"/>
    <col min="5635" max="5635" width="22.5546875" style="2" customWidth="1"/>
    <col min="5636" max="5636" width="25.21875" style="2" customWidth="1"/>
    <col min="5637" max="5637" width="29.21875" style="2" customWidth="1"/>
    <col min="5638" max="5638" width="23.5546875" style="2" customWidth="1"/>
    <col min="5639" max="5639" width="16.21875" style="2" customWidth="1"/>
    <col min="5640" max="5641" width="11.77734375" style="2" customWidth="1"/>
    <col min="5642" max="5642" width="11" style="2" customWidth="1"/>
    <col min="5643" max="5643" width="14.77734375" style="2" customWidth="1"/>
    <col min="5644" max="5889" width="8.77734375" style="2"/>
    <col min="5890" max="5890" width="5" style="2" customWidth="1"/>
    <col min="5891" max="5891" width="22.5546875" style="2" customWidth="1"/>
    <col min="5892" max="5892" width="25.21875" style="2" customWidth="1"/>
    <col min="5893" max="5893" width="29.21875" style="2" customWidth="1"/>
    <col min="5894" max="5894" width="23.5546875" style="2" customWidth="1"/>
    <col min="5895" max="5895" width="16.21875" style="2" customWidth="1"/>
    <col min="5896" max="5897" width="11.77734375" style="2" customWidth="1"/>
    <col min="5898" max="5898" width="11" style="2" customWidth="1"/>
    <col min="5899" max="5899" width="14.77734375" style="2" customWidth="1"/>
    <col min="5900" max="6145" width="8.77734375" style="2"/>
    <col min="6146" max="6146" width="5" style="2" customWidth="1"/>
    <col min="6147" max="6147" width="22.5546875" style="2" customWidth="1"/>
    <col min="6148" max="6148" width="25.21875" style="2" customWidth="1"/>
    <col min="6149" max="6149" width="29.21875" style="2" customWidth="1"/>
    <col min="6150" max="6150" width="23.5546875" style="2" customWidth="1"/>
    <col min="6151" max="6151" width="16.21875" style="2" customWidth="1"/>
    <col min="6152" max="6153" width="11.77734375" style="2" customWidth="1"/>
    <col min="6154" max="6154" width="11" style="2" customWidth="1"/>
    <col min="6155" max="6155" width="14.77734375" style="2" customWidth="1"/>
    <col min="6156" max="6401" width="8.77734375" style="2"/>
    <col min="6402" max="6402" width="5" style="2" customWidth="1"/>
    <col min="6403" max="6403" width="22.5546875" style="2" customWidth="1"/>
    <col min="6404" max="6404" width="25.21875" style="2" customWidth="1"/>
    <col min="6405" max="6405" width="29.21875" style="2" customWidth="1"/>
    <col min="6406" max="6406" width="23.5546875" style="2" customWidth="1"/>
    <col min="6407" max="6407" width="16.21875" style="2" customWidth="1"/>
    <col min="6408" max="6409" width="11.77734375" style="2" customWidth="1"/>
    <col min="6410" max="6410" width="11" style="2" customWidth="1"/>
    <col min="6411" max="6411" width="14.77734375" style="2" customWidth="1"/>
    <col min="6412" max="6657" width="8.77734375" style="2"/>
    <col min="6658" max="6658" width="5" style="2" customWidth="1"/>
    <col min="6659" max="6659" width="22.5546875" style="2" customWidth="1"/>
    <col min="6660" max="6660" width="25.21875" style="2" customWidth="1"/>
    <col min="6661" max="6661" width="29.21875" style="2" customWidth="1"/>
    <col min="6662" max="6662" width="23.5546875" style="2" customWidth="1"/>
    <col min="6663" max="6663" width="16.21875" style="2" customWidth="1"/>
    <col min="6664" max="6665" width="11.77734375" style="2" customWidth="1"/>
    <col min="6666" max="6666" width="11" style="2" customWidth="1"/>
    <col min="6667" max="6667" width="14.77734375" style="2" customWidth="1"/>
    <col min="6668" max="6913" width="8.77734375" style="2"/>
    <col min="6914" max="6914" width="5" style="2" customWidth="1"/>
    <col min="6915" max="6915" width="22.5546875" style="2" customWidth="1"/>
    <col min="6916" max="6916" width="25.21875" style="2" customWidth="1"/>
    <col min="6917" max="6917" width="29.21875" style="2" customWidth="1"/>
    <col min="6918" max="6918" width="23.5546875" style="2" customWidth="1"/>
    <col min="6919" max="6919" width="16.21875" style="2" customWidth="1"/>
    <col min="6920" max="6921" width="11.77734375" style="2" customWidth="1"/>
    <col min="6922" max="6922" width="11" style="2" customWidth="1"/>
    <col min="6923" max="6923" width="14.77734375" style="2" customWidth="1"/>
    <col min="6924" max="7169" width="8.77734375" style="2"/>
    <col min="7170" max="7170" width="5" style="2" customWidth="1"/>
    <col min="7171" max="7171" width="22.5546875" style="2" customWidth="1"/>
    <col min="7172" max="7172" width="25.21875" style="2" customWidth="1"/>
    <col min="7173" max="7173" width="29.21875" style="2" customWidth="1"/>
    <col min="7174" max="7174" width="23.5546875" style="2" customWidth="1"/>
    <col min="7175" max="7175" width="16.21875" style="2" customWidth="1"/>
    <col min="7176" max="7177" width="11.77734375" style="2" customWidth="1"/>
    <col min="7178" max="7178" width="11" style="2" customWidth="1"/>
    <col min="7179" max="7179" width="14.77734375" style="2" customWidth="1"/>
    <col min="7180" max="7425" width="8.77734375" style="2"/>
    <col min="7426" max="7426" width="5" style="2" customWidth="1"/>
    <col min="7427" max="7427" width="22.5546875" style="2" customWidth="1"/>
    <col min="7428" max="7428" width="25.21875" style="2" customWidth="1"/>
    <col min="7429" max="7429" width="29.21875" style="2" customWidth="1"/>
    <col min="7430" max="7430" width="23.5546875" style="2" customWidth="1"/>
    <col min="7431" max="7431" width="16.21875" style="2" customWidth="1"/>
    <col min="7432" max="7433" width="11.77734375" style="2" customWidth="1"/>
    <col min="7434" max="7434" width="11" style="2" customWidth="1"/>
    <col min="7435" max="7435" width="14.77734375" style="2" customWidth="1"/>
    <col min="7436" max="7681" width="8.77734375" style="2"/>
    <col min="7682" max="7682" width="5" style="2" customWidth="1"/>
    <col min="7683" max="7683" width="22.5546875" style="2" customWidth="1"/>
    <col min="7684" max="7684" width="25.21875" style="2" customWidth="1"/>
    <col min="7685" max="7685" width="29.21875" style="2" customWidth="1"/>
    <col min="7686" max="7686" width="23.5546875" style="2" customWidth="1"/>
    <col min="7687" max="7687" width="16.21875" style="2" customWidth="1"/>
    <col min="7688" max="7689" width="11.77734375" style="2" customWidth="1"/>
    <col min="7690" max="7690" width="11" style="2" customWidth="1"/>
    <col min="7691" max="7691" width="14.77734375" style="2" customWidth="1"/>
    <col min="7692" max="7937" width="8.77734375" style="2"/>
    <col min="7938" max="7938" width="5" style="2" customWidth="1"/>
    <col min="7939" max="7939" width="22.5546875" style="2" customWidth="1"/>
    <col min="7940" max="7940" width="25.21875" style="2" customWidth="1"/>
    <col min="7941" max="7941" width="29.21875" style="2" customWidth="1"/>
    <col min="7942" max="7942" width="23.5546875" style="2" customWidth="1"/>
    <col min="7943" max="7943" width="16.21875" style="2" customWidth="1"/>
    <col min="7944" max="7945" width="11.77734375" style="2" customWidth="1"/>
    <col min="7946" max="7946" width="11" style="2" customWidth="1"/>
    <col min="7947" max="7947" width="14.77734375" style="2" customWidth="1"/>
    <col min="7948" max="8193" width="8.77734375" style="2"/>
    <col min="8194" max="8194" width="5" style="2" customWidth="1"/>
    <col min="8195" max="8195" width="22.5546875" style="2" customWidth="1"/>
    <col min="8196" max="8196" width="25.21875" style="2" customWidth="1"/>
    <col min="8197" max="8197" width="29.21875" style="2" customWidth="1"/>
    <col min="8198" max="8198" width="23.5546875" style="2" customWidth="1"/>
    <col min="8199" max="8199" width="16.21875" style="2" customWidth="1"/>
    <col min="8200" max="8201" width="11.77734375" style="2" customWidth="1"/>
    <col min="8202" max="8202" width="11" style="2" customWidth="1"/>
    <col min="8203" max="8203" width="14.77734375" style="2" customWidth="1"/>
    <col min="8204" max="8449" width="8.77734375" style="2"/>
    <col min="8450" max="8450" width="5" style="2" customWidth="1"/>
    <col min="8451" max="8451" width="22.5546875" style="2" customWidth="1"/>
    <col min="8452" max="8452" width="25.21875" style="2" customWidth="1"/>
    <col min="8453" max="8453" width="29.21875" style="2" customWidth="1"/>
    <col min="8454" max="8454" width="23.5546875" style="2" customWidth="1"/>
    <col min="8455" max="8455" width="16.21875" style="2" customWidth="1"/>
    <col min="8456" max="8457" width="11.77734375" style="2" customWidth="1"/>
    <col min="8458" max="8458" width="11" style="2" customWidth="1"/>
    <col min="8459" max="8459" width="14.77734375" style="2" customWidth="1"/>
    <col min="8460" max="8705" width="8.77734375" style="2"/>
    <col min="8706" max="8706" width="5" style="2" customWidth="1"/>
    <col min="8707" max="8707" width="22.5546875" style="2" customWidth="1"/>
    <col min="8708" max="8708" width="25.21875" style="2" customWidth="1"/>
    <col min="8709" max="8709" width="29.21875" style="2" customWidth="1"/>
    <col min="8710" max="8710" width="23.5546875" style="2" customWidth="1"/>
    <col min="8711" max="8711" width="16.21875" style="2" customWidth="1"/>
    <col min="8712" max="8713" width="11.77734375" style="2" customWidth="1"/>
    <col min="8714" max="8714" width="11" style="2" customWidth="1"/>
    <col min="8715" max="8715" width="14.77734375" style="2" customWidth="1"/>
    <col min="8716" max="8961" width="8.77734375" style="2"/>
    <col min="8962" max="8962" width="5" style="2" customWidth="1"/>
    <col min="8963" max="8963" width="22.5546875" style="2" customWidth="1"/>
    <col min="8964" max="8964" width="25.21875" style="2" customWidth="1"/>
    <col min="8965" max="8965" width="29.21875" style="2" customWidth="1"/>
    <col min="8966" max="8966" width="23.5546875" style="2" customWidth="1"/>
    <col min="8967" max="8967" width="16.21875" style="2" customWidth="1"/>
    <col min="8968" max="8969" width="11.77734375" style="2" customWidth="1"/>
    <col min="8970" max="8970" width="11" style="2" customWidth="1"/>
    <col min="8971" max="8971" width="14.77734375" style="2" customWidth="1"/>
    <col min="8972" max="9217" width="8.77734375" style="2"/>
    <col min="9218" max="9218" width="5" style="2" customWidth="1"/>
    <col min="9219" max="9219" width="22.5546875" style="2" customWidth="1"/>
    <col min="9220" max="9220" width="25.21875" style="2" customWidth="1"/>
    <col min="9221" max="9221" width="29.21875" style="2" customWidth="1"/>
    <col min="9222" max="9222" width="23.5546875" style="2" customWidth="1"/>
    <col min="9223" max="9223" width="16.21875" style="2" customWidth="1"/>
    <col min="9224" max="9225" width="11.77734375" style="2" customWidth="1"/>
    <col min="9226" max="9226" width="11" style="2" customWidth="1"/>
    <col min="9227" max="9227" width="14.77734375" style="2" customWidth="1"/>
    <col min="9228" max="9473" width="8.77734375" style="2"/>
    <col min="9474" max="9474" width="5" style="2" customWidth="1"/>
    <col min="9475" max="9475" width="22.5546875" style="2" customWidth="1"/>
    <col min="9476" max="9476" width="25.21875" style="2" customWidth="1"/>
    <col min="9477" max="9477" width="29.21875" style="2" customWidth="1"/>
    <col min="9478" max="9478" width="23.5546875" style="2" customWidth="1"/>
    <col min="9479" max="9479" width="16.21875" style="2" customWidth="1"/>
    <col min="9480" max="9481" width="11.77734375" style="2" customWidth="1"/>
    <col min="9482" max="9482" width="11" style="2" customWidth="1"/>
    <col min="9483" max="9483" width="14.77734375" style="2" customWidth="1"/>
    <col min="9484" max="9729" width="8.77734375" style="2"/>
    <col min="9730" max="9730" width="5" style="2" customWidth="1"/>
    <col min="9731" max="9731" width="22.5546875" style="2" customWidth="1"/>
    <col min="9732" max="9732" width="25.21875" style="2" customWidth="1"/>
    <col min="9733" max="9733" width="29.21875" style="2" customWidth="1"/>
    <col min="9734" max="9734" width="23.5546875" style="2" customWidth="1"/>
    <col min="9735" max="9735" width="16.21875" style="2" customWidth="1"/>
    <col min="9736" max="9737" width="11.77734375" style="2" customWidth="1"/>
    <col min="9738" max="9738" width="11" style="2" customWidth="1"/>
    <col min="9739" max="9739" width="14.77734375" style="2" customWidth="1"/>
    <col min="9740" max="9985" width="8.77734375" style="2"/>
    <col min="9986" max="9986" width="5" style="2" customWidth="1"/>
    <col min="9987" max="9987" width="22.5546875" style="2" customWidth="1"/>
    <col min="9988" max="9988" width="25.21875" style="2" customWidth="1"/>
    <col min="9989" max="9989" width="29.21875" style="2" customWidth="1"/>
    <col min="9990" max="9990" width="23.5546875" style="2" customWidth="1"/>
    <col min="9991" max="9991" width="16.21875" style="2" customWidth="1"/>
    <col min="9992" max="9993" width="11.77734375" style="2" customWidth="1"/>
    <col min="9994" max="9994" width="11" style="2" customWidth="1"/>
    <col min="9995" max="9995" width="14.77734375" style="2" customWidth="1"/>
    <col min="9996" max="10241" width="8.77734375" style="2"/>
    <col min="10242" max="10242" width="5" style="2" customWidth="1"/>
    <col min="10243" max="10243" width="22.5546875" style="2" customWidth="1"/>
    <col min="10244" max="10244" width="25.21875" style="2" customWidth="1"/>
    <col min="10245" max="10245" width="29.21875" style="2" customWidth="1"/>
    <col min="10246" max="10246" width="23.5546875" style="2" customWidth="1"/>
    <col min="10247" max="10247" width="16.21875" style="2" customWidth="1"/>
    <col min="10248" max="10249" width="11.77734375" style="2" customWidth="1"/>
    <col min="10250" max="10250" width="11" style="2" customWidth="1"/>
    <col min="10251" max="10251" width="14.77734375" style="2" customWidth="1"/>
    <col min="10252" max="10497" width="8.77734375" style="2"/>
    <col min="10498" max="10498" width="5" style="2" customWidth="1"/>
    <col min="10499" max="10499" width="22.5546875" style="2" customWidth="1"/>
    <col min="10500" max="10500" width="25.21875" style="2" customWidth="1"/>
    <col min="10501" max="10501" width="29.21875" style="2" customWidth="1"/>
    <col min="10502" max="10502" width="23.5546875" style="2" customWidth="1"/>
    <col min="10503" max="10503" width="16.21875" style="2" customWidth="1"/>
    <col min="10504" max="10505" width="11.77734375" style="2" customWidth="1"/>
    <col min="10506" max="10506" width="11" style="2" customWidth="1"/>
    <col min="10507" max="10507" width="14.77734375" style="2" customWidth="1"/>
    <col min="10508" max="10753" width="8.77734375" style="2"/>
    <col min="10754" max="10754" width="5" style="2" customWidth="1"/>
    <col min="10755" max="10755" width="22.5546875" style="2" customWidth="1"/>
    <col min="10756" max="10756" width="25.21875" style="2" customWidth="1"/>
    <col min="10757" max="10757" width="29.21875" style="2" customWidth="1"/>
    <col min="10758" max="10758" width="23.5546875" style="2" customWidth="1"/>
    <col min="10759" max="10759" width="16.21875" style="2" customWidth="1"/>
    <col min="10760" max="10761" width="11.77734375" style="2" customWidth="1"/>
    <col min="10762" max="10762" width="11" style="2" customWidth="1"/>
    <col min="10763" max="10763" width="14.77734375" style="2" customWidth="1"/>
    <col min="10764" max="11009" width="8.77734375" style="2"/>
    <col min="11010" max="11010" width="5" style="2" customWidth="1"/>
    <col min="11011" max="11011" width="22.5546875" style="2" customWidth="1"/>
    <col min="11012" max="11012" width="25.21875" style="2" customWidth="1"/>
    <col min="11013" max="11013" width="29.21875" style="2" customWidth="1"/>
    <col min="11014" max="11014" width="23.5546875" style="2" customWidth="1"/>
    <col min="11015" max="11015" width="16.21875" style="2" customWidth="1"/>
    <col min="11016" max="11017" width="11.77734375" style="2" customWidth="1"/>
    <col min="11018" max="11018" width="11" style="2" customWidth="1"/>
    <col min="11019" max="11019" width="14.77734375" style="2" customWidth="1"/>
    <col min="11020" max="11265" width="8.77734375" style="2"/>
    <col min="11266" max="11266" width="5" style="2" customWidth="1"/>
    <col min="11267" max="11267" width="22.5546875" style="2" customWidth="1"/>
    <col min="11268" max="11268" width="25.21875" style="2" customWidth="1"/>
    <col min="11269" max="11269" width="29.21875" style="2" customWidth="1"/>
    <col min="11270" max="11270" width="23.5546875" style="2" customWidth="1"/>
    <col min="11271" max="11271" width="16.21875" style="2" customWidth="1"/>
    <col min="11272" max="11273" width="11.77734375" style="2" customWidth="1"/>
    <col min="11274" max="11274" width="11" style="2" customWidth="1"/>
    <col min="11275" max="11275" width="14.77734375" style="2" customWidth="1"/>
    <col min="11276" max="11521" width="8.77734375" style="2"/>
    <col min="11522" max="11522" width="5" style="2" customWidth="1"/>
    <col min="11523" max="11523" width="22.5546875" style="2" customWidth="1"/>
    <col min="11524" max="11524" width="25.21875" style="2" customWidth="1"/>
    <col min="11525" max="11525" width="29.21875" style="2" customWidth="1"/>
    <col min="11526" max="11526" width="23.5546875" style="2" customWidth="1"/>
    <col min="11527" max="11527" width="16.21875" style="2" customWidth="1"/>
    <col min="11528" max="11529" width="11.77734375" style="2" customWidth="1"/>
    <col min="11530" max="11530" width="11" style="2" customWidth="1"/>
    <col min="11531" max="11531" width="14.77734375" style="2" customWidth="1"/>
    <col min="11532" max="11777" width="8.77734375" style="2"/>
    <col min="11778" max="11778" width="5" style="2" customWidth="1"/>
    <col min="11779" max="11779" width="22.5546875" style="2" customWidth="1"/>
    <col min="11780" max="11780" width="25.21875" style="2" customWidth="1"/>
    <col min="11781" max="11781" width="29.21875" style="2" customWidth="1"/>
    <col min="11782" max="11782" width="23.5546875" style="2" customWidth="1"/>
    <col min="11783" max="11783" width="16.21875" style="2" customWidth="1"/>
    <col min="11784" max="11785" width="11.77734375" style="2" customWidth="1"/>
    <col min="11786" max="11786" width="11" style="2" customWidth="1"/>
    <col min="11787" max="11787" width="14.77734375" style="2" customWidth="1"/>
    <col min="11788" max="12033" width="8.77734375" style="2"/>
    <col min="12034" max="12034" width="5" style="2" customWidth="1"/>
    <col min="12035" max="12035" width="22.5546875" style="2" customWidth="1"/>
    <col min="12036" max="12036" width="25.21875" style="2" customWidth="1"/>
    <col min="12037" max="12037" width="29.21875" style="2" customWidth="1"/>
    <col min="12038" max="12038" width="23.5546875" style="2" customWidth="1"/>
    <col min="12039" max="12039" width="16.21875" style="2" customWidth="1"/>
    <col min="12040" max="12041" width="11.77734375" style="2" customWidth="1"/>
    <col min="12042" max="12042" width="11" style="2" customWidth="1"/>
    <col min="12043" max="12043" width="14.77734375" style="2" customWidth="1"/>
    <col min="12044" max="12289" width="8.77734375" style="2"/>
    <col min="12290" max="12290" width="5" style="2" customWidth="1"/>
    <col min="12291" max="12291" width="22.5546875" style="2" customWidth="1"/>
    <col min="12292" max="12292" width="25.21875" style="2" customWidth="1"/>
    <col min="12293" max="12293" width="29.21875" style="2" customWidth="1"/>
    <col min="12294" max="12294" width="23.5546875" style="2" customWidth="1"/>
    <col min="12295" max="12295" width="16.21875" style="2" customWidth="1"/>
    <col min="12296" max="12297" width="11.77734375" style="2" customWidth="1"/>
    <col min="12298" max="12298" width="11" style="2" customWidth="1"/>
    <col min="12299" max="12299" width="14.77734375" style="2" customWidth="1"/>
    <col min="12300" max="12545" width="8.77734375" style="2"/>
    <col min="12546" max="12546" width="5" style="2" customWidth="1"/>
    <col min="12547" max="12547" width="22.5546875" style="2" customWidth="1"/>
    <col min="12548" max="12548" width="25.21875" style="2" customWidth="1"/>
    <col min="12549" max="12549" width="29.21875" style="2" customWidth="1"/>
    <col min="12550" max="12550" width="23.5546875" style="2" customWidth="1"/>
    <col min="12551" max="12551" width="16.21875" style="2" customWidth="1"/>
    <col min="12552" max="12553" width="11.77734375" style="2" customWidth="1"/>
    <col min="12554" max="12554" width="11" style="2" customWidth="1"/>
    <col min="12555" max="12555" width="14.77734375" style="2" customWidth="1"/>
    <col min="12556" max="12801" width="8.77734375" style="2"/>
    <col min="12802" max="12802" width="5" style="2" customWidth="1"/>
    <col min="12803" max="12803" width="22.5546875" style="2" customWidth="1"/>
    <col min="12804" max="12804" width="25.21875" style="2" customWidth="1"/>
    <col min="12805" max="12805" width="29.21875" style="2" customWidth="1"/>
    <col min="12806" max="12806" width="23.5546875" style="2" customWidth="1"/>
    <col min="12807" max="12807" width="16.21875" style="2" customWidth="1"/>
    <col min="12808" max="12809" width="11.77734375" style="2" customWidth="1"/>
    <col min="12810" max="12810" width="11" style="2" customWidth="1"/>
    <col min="12811" max="12811" width="14.77734375" style="2" customWidth="1"/>
    <col min="12812" max="13057" width="8.77734375" style="2"/>
    <col min="13058" max="13058" width="5" style="2" customWidth="1"/>
    <col min="13059" max="13059" width="22.5546875" style="2" customWidth="1"/>
    <col min="13060" max="13060" width="25.21875" style="2" customWidth="1"/>
    <col min="13061" max="13061" width="29.21875" style="2" customWidth="1"/>
    <col min="13062" max="13062" width="23.5546875" style="2" customWidth="1"/>
    <col min="13063" max="13063" width="16.21875" style="2" customWidth="1"/>
    <col min="13064" max="13065" width="11.77734375" style="2" customWidth="1"/>
    <col min="13066" max="13066" width="11" style="2" customWidth="1"/>
    <col min="13067" max="13067" width="14.77734375" style="2" customWidth="1"/>
    <col min="13068" max="13313" width="8.77734375" style="2"/>
    <col min="13314" max="13314" width="5" style="2" customWidth="1"/>
    <col min="13315" max="13315" width="22.5546875" style="2" customWidth="1"/>
    <col min="13316" max="13316" width="25.21875" style="2" customWidth="1"/>
    <col min="13317" max="13317" width="29.21875" style="2" customWidth="1"/>
    <col min="13318" max="13318" width="23.5546875" style="2" customWidth="1"/>
    <col min="13319" max="13319" width="16.21875" style="2" customWidth="1"/>
    <col min="13320" max="13321" width="11.77734375" style="2" customWidth="1"/>
    <col min="13322" max="13322" width="11" style="2" customWidth="1"/>
    <col min="13323" max="13323" width="14.77734375" style="2" customWidth="1"/>
    <col min="13324" max="13569" width="8.77734375" style="2"/>
    <col min="13570" max="13570" width="5" style="2" customWidth="1"/>
    <col min="13571" max="13571" width="22.5546875" style="2" customWidth="1"/>
    <col min="13572" max="13572" width="25.21875" style="2" customWidth="1"/>
    <col min="13573" max="13573" width="29.21875" style="2" customWidth="1"/>
    <col min="13574" max="13574" width="23.5546875" style="2" customWidth="1"/>
    <col min="13575" max="13575" width="16.21875" style="2" customWidth="1"/>
    <col min="13576" max="13577" width="11.77734375" style="2" customWidth="1"/>
    <col min="13578" max="13578" width="11" style="2" customWidth="1"/>
    <col min="13579" max="13579" width="14.77734375" style="2" customWidth="1"/>
    <col min="13580" max="13825" width="8.77734375" style="2"/>
    <col min="13826" max="13826" width="5" style="2" customWidth="1"/>
    <col min="13827" max="13827" width="22.5546875" style="2" customWidth="1"/>
    <col min="13828" max="13828" width="25.21875" style="2" customWidth="1"/>
    <col min="13829" max="13829" width="29.21875" style="2" customWidth="1"/>
    <col min="13830" max="13830" width="23.5546875" style="2" customWidth="1"/>
    <col min="13831" max="13831" width="16.21875" style="2" customWidth="1"/>
    <col min="13832" max="13833" width="11.77734375" style="2" customWidth="1"/>
    <col min="13834" max="13834" width="11" style="2" customWidth="1"/>
    <col min="13835" max="13835" width="14.77734375" style="2" customWidth="1"/>
    <col min="13836" max="14081" width="8.77734375" style="2"/>
    <col min="14082" max="14082" width="5" style="2" customWidth="1"/>
    <col min="14083" max="14083" width="22.5546875" style="2" customWidth="1"/>
    <col min="14084" max="14084" width="25.21875" style="2" customWidth="1"/>
    <col min="14085" max="14085" width="29.21875" style="2" customWidth="1"/>
    <col min="14086" max="14086" width="23.5546875" style="2" customWidth="1"/>
    <col min="14087" max="14087" width="16.21875" style="2" customWidth="1"/>
    <col min="14088" max="14089" width="11.77734375" style="2" customWidth="1"/>
    <col min="14090" max="14090" width="11" style="2" customWidth="1"/>
    <col min="14091" max="14091" width="14.77734375" style="2" customWidth="1"/>
    <col min="14092" max="14337" width="8.77734375" style="2"/>
    <col min="14338" max="14338" width="5" style="2" customWidth="1"/>
    <col min="14339" max="14339" width="22.5546875" style="2" customWidth="1"/>
    <col min="14340" max="14340" width="25.21875" style="2" customWidth="1"/>
    <col min="14341" max="14341" width="29.21875" style="2" customWidth="1"/>
    <col min="14342" max="14342" width="23.5546875" style="2" customWidth="1"/>
    <col min="14343" max="14343" width="16.21875" style="2" customWidth="1"/>
    <col min="14344" max="14345" width="11.77734375" style="2" customWidth="1"/>
    <col min="14346" max="14346" width="11" style="2" customWidth="1"/>
    <col min="14347" max="14347" width="14.77734375" style="2" customWidth="1"/>
    <col min="14348" max="14593" width="8.77734375" style="2"/>
    <col min="14594" max="14594" width="5" style="2" customWidth="1"/>
    <col min="14595" max="14595" width="22.5546875" style="2" customWidth="1"/>
    <col min="14596" max="14596" width="25.21875" style="2" customWidth="1"/>
    <col min="14597" max="14597" width="29.21875" style="2" customWidth="1"/>
    <col min="14598" max="14598" width="23.5546875" style="2" customWidth="1"/>
    <col min="14599" max="14599" width="16.21875" style="2" customWidth="1"/>
    <col min="14600" max="14601" width="11.77734375" style="2" customWidth="1"/>
    <col min="14602" max="14602" width="11" style="2" customWidth="1"/>
    <col min="14603" max="14603" width="14.77734375" style="2" customWidth="1"/>
    <col min="14604" max="14849" width="8.77734375" style="2"/>
    <col min="14850" max="14850" width="5" style="2" customWidth="1"/>
    <col min="14851" max="14851" width="22.5546875" style="2" customWidth="1"/>
    <col min="14852" max="14852" width="25.21875" style="2" customWidth="1"/>
    <col min="14853" max="14853" width="29.21875" style="2" customWidth="1"/>
    <col min="14854" max="14854" width="23.5546875" style="2" customWidth="1"/>
    <col min="14855" max="14855" width="16.21875" style="2" customWidth="1"/>
    <col min="14856" max="14857" width="11.77734375" style="2" customWidth="1"/>
    <col min="14858" max="14858" width="11" style="2" customWidth="1"/>
    <col min="14859" max="14859" width="14.77734375" style="2" customWidth="1"/>
    <col min="14860" max="15105" width="8.77734375" style="2"/>
    <col min="15106" max="15106" width="5" style="2" customWidth="1"/>
    <col min="15107" max="15107" width="22.5546875" style="2" customWidth="1"/>
    <col min="15108" max="15108" width="25.21875" style="2" customWidth="1"/>
    <col min="15109" max="15109" width="29.21875" style="2" customWidth="1"/>
    <col min="15110" max="15110" width="23.5546875" style="2" customWidth="1"/>
    <col min="15111" max="15111" width="16.21875" style="2" customWidth="1"/>
    <col min="15112" max="15113" width="11.77734375" style="2" customWidth="1"/>
    <col min="15114" max="15114" width="11" style="2" customWidth="1"/>
    <col min="15115" max="15115" width="14.77734375" style="2" customWidth="1"/>
    <col min="15116" max="15361" width="8.77734375" style="2"/>
    <col min="15362" max="15362" width="5" style="2" customWidth="1"/>
    <col min="15363" max="15363" width="22.5546875" style="2" customWidth="1"/>
    <col min="15364" max="15364" width="25.21875" style="2" customWidth="1"/>
    <col min="15365" max="15365" width="29.21875" style="2" customWidth="1"/>
    <col min="15366" max="15366" width="23.5546875" style="2" customWidth="1"/>
    <col min="15367" max="15367" width="16.21875" style="2" customWidth="1"/>
    <col min="15368" max="15369" width="11.77734375" style="2" customWidth="1"/>
    <col min="15370" max="15370" width="11" style="2" customWidth="1"/>
    <col min="15371" max="15371" width="14.77734375" style="2" customWidth="1"/>
    <col min="15372" max="15617" width="8.77734375" style="2"/>
    <col min="15618" max="15618" width="5" style="2" customWidth="1"/>
    <col min="15619" max="15619" width="22.5546875" style="2" customWidth="1"/>
    <col min="15620" max="15620" width="25.21875" style="2" customWidth="1"/>
    <col min="15621" max="15621" width="29.21875" style="2" customWidth="1"/>
    <col min="15622" max="15622" width="23.5546875" style="2" customWidth="1"/>
    <col min="15623" max="15623" width="16.21875" style="2" customWidth="1"/>
    <col min="15624" max="15625" width="11.77734375" style="2" customWidth="1"/>
    <col min="15626" max="15626" width="11" style="2" customWidth="1"/>
    <col min="15627" max="15627" width="14.77734375" style="2" customWidth="1"/>
    <col min="15628" max="15873" width="8.77734375" style="2"/>
    <col min="15874" max="15874" width="5" style="2" customWidth="1"/>
    <col min="15875" max="15875" width="22.5546875" style="2" customWidth="1"/>
    <col min="15876" max="15876" width="25.21875" style="2" customWidth="1"/>
    <col min="15877" max="15877" width="29.21875" style="2" customWidth="1"/>
    <col min="15878" max="15878" width="23.5546875" style="2" customWidth="1"/>
    <col min="15879" max="15879" width="16.21875" style="2" customWidth="1"/>
    <col min="15880" max="15881" width="11.77734375" style="2" customWidth="1"/>
    <col min="15882" max="15882" width="11" style="2" customWidth="1"/>
    <col min="15883" max="15883" width="14.77734375" style="2" customWidth="1"/>
    <col min="15884" max="16129" width="8.77734375" style="2"/>
    <col min="16130" max="16130" width="5" style="2" customWidth="1"/>
    <col min="16131" max="16131" width="22.5546875" style="2" customWidth="1"/>
    <col min="16132" max="16132" width="25.21875" style="2" customWidth="1"/>
    <col min="16133" max="16133" width="29.21875" style="2" customWidth="1"/>
    <col min="16134" max="16134" width="23.5546875" style="2" customWidth="1"/>
    <col min="16135" max="16135" width="16.21875" style="2" customWidth="1"/>
    <col min="16136" max="16137" width="11.77734375" style="2" customWidth="1"/>
    <col min="16138" max="16138" width="11" style="2" customWidth="1"/>
    <col min="16139" max="16139" width="14.77734375" style="2" customWidth="1"/>
    <col min="16140" max="16384" width="8.77734375" style="2"/>
  </cols>
  <sheetData>
    <row r="1" spans="1:16" x14ac:dyDescent="0.3">
      <c r="A1" s="441" t="s">
        <v>0</v>
      </c>
      <c r="B1" s="441"/>
      <c r="C1" s="441"/>
      <c r="D1" s="1"/>
      <c r="E1" s="1"/>
      <c r="F1" s="442" t="s">
        <v>1</v>
      </c>
      <c r="G1" s="442"/>
      <c r="H1" s="442"/>
      <c r="I1" s="442"/>
      <c r="J1" s="442"/>
      <c r="K1" s="442"/>
    </row>
    <row r="2" spans="1:16" x14ac:dyDescent="0.3">
      <c r="A2" s="441"/>
      <c r="B2" s="441"/>
      <c r="C2" s="441"/>
      <c r="D2" s="1"/>
      <c r="E2" s="1"/>
      <c r="F2" s="442"/>
      <c r="G2" s="442"/>
      <c r="H2" s="442"/>
      <c r="I2" s="442"/>
      <c r="J2" s="442"/>
      <c r="K2" s="442"/>
    </row>
    <row r="3" spans="1:16" x14ac:dyDescent="0.3">
      <c r="A3" s="441"/>
      <c r="B3" s="441"/>
      <c r="C3" s="441"/>
      <c r="D3" s="1"/>
      <c r="E3" s="1"/>
      <c r="F3" s="442"/>
      <c r="G3" s="442"/>
      <c r="H3" s="442"/>
      <c r="I3" s="442"/>
      <c r="J3" s="442"/>
      <c r="K3" s="442"/>
    </row>
    <row r="4" spans="1:16" x14ac:dyDescent="0.3">
      <c r="A4" s="441"/>
      <c r="B4" s="441"/>
      <c r="C4" s="441"/>
      <c r="D4" s="1"/>
      <c r="E4" s="1"/>
      <c r="F4" s="442"/>
      <c r="G4" s="442"/>
      <c r="H4" s="442"/>
      <c r="I4" s="442"/>
      <c r="J4" s="442"/>
      <c r="K4" s="442"/>
    </row>
    <row r="5" spans="1:16" x14ac:dyDescent="0.3">
      <c r="A5" s="441"/>
      <c r="B5" s="441"/>
      <c r="C5" s="441"/>
      <c r="D5" s="1"/>
      <c r="E5" s="1"/>
      <c r="F5" s="442"/>
      <c r="G5" s="442"/>
      <c r="H5" s="442"/>
      <c r="I5" s="442"/>
      <c r="J5" s="442"/>
      <c r="K5" s="442"/>
    </row>
    <row r="6" spans="1:16" ht="54" customHeight="1" x14ac:dyDescent="0.3">
      <c r="A6" s="443" t="s">
        <v>2</v>
      </c>
      <c r="B6" s="443"/>
      <c r="C6" s="443"/>
      <c r="D6" s="443"/>
      <c r="E6" s="443"/>
      <c r="F6" s="444"/>
      <c r="G6" s="444"/>
      <c r="H6" s="444"/>
      <c r="I6" s="444"/>
      <c r="J6" s="444"/>
      <c r="K6" s="444"/>
    </row>
    <row r="7" spans="1:16" ht="45" customHeight="1" x14ac:dyDescent="0.3">
      <c r="A7" s="429" t="s">
        <v>3</v>
      </c>
      <c r="B7" s="430" t="s">
        <v>4</v>
      </c>
      <c r="C7" s="430" t="s">
        <v>5</v>
      </c>
      <c r="D7" s="430" t="s">
        <v>6</v>
      </c>
      <c r="E7" s="430" t="s">
        <v>7</v>
      </c>
      <c r="F7" s="428" t="s">
        <v>8</v>
      </c>
      <c r="G7" s="428" t="s">
        <v>994</v>
      </c>
      <c r="H7" s="428" t="s">
        <v>993</v>
      </c>
      <c r="I7" s="428" t="s">
        <v>9</v>
      </c>
      <c r="J7" s="132"/>
      <c r="K7" s="132"/>
      <c r="L7" s="428" t="s">
        <v>982</v>
      </c>
      <c r="M7" s="428"/>
      <c r="N7" s="428" t="s">
        <v>983</v>
      </c>
      <c r="O7" s="428"/>
    </row>
    <row r="8" spans="1:16" s="4" customFormat="1" ht="139.19999999999999" x14ac:dyDescent="0.3">
      <c r="A8" s="429"/>
      <c r="B8" s="430"/>
      <c r="C8" s="430"/>
      <c r="D8" s="430"/>
      <c r="E8" s="430"/>
      <c r="F8" s="428"/>
      <c r="G8" s="428"/>
      <c r="H8" s="428"/>
      <c r="I8" s="428"/>
      <c r="J8" s="3" t="s">
        <v>10</v>
      </c>
      <c r="K8" s="3" t="s">
        <v>11</v>
      </c>
      <c r="L8" s="146" t="s">
        <v>984</v>
      </c>
      <c r="M8" s="146" t="s">
        <v>9</v>
      </c>
      <c r="N8" s="146" t="s">
        <v>984</v>
      </c>
      <c r="O8" s="146" t="s">
        <v>9</v>
      </c>
    </row>
    <row r="9" spans="1:16" ht="54" x14ac:dyDescent="0.3">
      <c r="A9" s="5">
        <v>3</v>
      </c>
      <c r="B9" s="6" t="s">
        <v>12</v>
      </c>
      <c r="C9" s="7" t="s">
        <v>13</v>
      </c>
      <c r="D9" s="7" t="s">
        <v>14</v>
      </c>
      <c r="E9" s="7" t="s">
        <v>15</v>
      </c>
      <c r="F9" s="8">
        <v>3078.7188999999998</v>
      </c>
      <c r="G9" s="9">
        <v>100</v>
      </c>
      <c r="H9" s="9">
        <v>500</v>
      </c>
      <c r="I9" s="10">
        <f>G9*F9</f>
        <v>307871.89</v>
      </c>
      <c r="J9" s="9"/>
      <c r="K9" s="11"/>
      <c r="L9" s="157">
        <v>114</v>
      </c>
      <c r="M9" s="157">
        <v>43958.400000000001</v>
      </c>
      <c r="N9" s="157">
        <v>18</v>
      </c>
      <c r="O9" s="157">
        <v>7344.3</v>
      </c>
    </row>
    <row r="10" spans="1:16" ht="36" x14ac:dyDescent="0.3">
      <c r="A10" s="5">
        <v>11</v>
      </c>
      <c r="B10" s="7" t="s">
        <v>16</v>
      </c>
      <c r="C10" s="7" t="s">
        <v>17</v>
      </c>
      <c r="D10" s="7" t="s">
        <v>18</v>
      </c>
      <c r="E10" s="7" t="s">
        <v>19</v>
      </c>
      <c r="F10" s="12">
        <v>10.09</v>
      </c>
      <c r="G10" s="9">
        <v>2700</v>
      </c>
      <c r="H10" s="9">
        <v>2700</v>
      </c>
      <c r="I10" s="10">
        <f t="shared" ref="I10:I73" si="0">G10*F10</f>
        <v>27243</v>
      </c>
      <c r="J10" s="9"/>
      <c r="K10" s="11"/>
      <c r="L10" s="157">
        <v>2785</v>
      </c>
      <c r="M10" s="157">
        <v>31204.2</v>
      </c>
      <c r="N10" s="157">
        <v>30</v>
      </c>
      <c r="O10" s="157">
        <v>450</v>
      </c>
    </row>
    <row r="11" spans="1:16" ht="36" x14ac:dyDescent="0.3">
      <c r="A11" s="5">
        <v>18</v>
      </c>
      <c r="B11" s="7" t="s">
        <v>20</v>
      </c>
      <c r="C11" s="7" t="s">
        <v>21</v>
      </c>
      <c r="D11" s="7" t="s">
        <v>22</v>
      </c>
      <c r="E11" s="7" t="s">
        <v>23</v>
      </c>
      <c r="F11" s="12">
        <v>41.79</v>
      </c>
      <c r="G11" s="9">
        <v>4000</v>
      </c>
      <c r="H11" s="9">
        <v>7800</v>
      </c>
      <c r="I11" s="10">
        <f t="shared" si="0"/>
        <v>167160</v>
      </c>
      <c r="J11" s="9"/>
      <c r="K11" s="11"/>
      <c r="L11" s="157">
        <v>4110</v>
      </c>
      <c r="M11" s="157">
        <v>164811</v>
      </c>
      <c r="N11" s="157">
        <v>1080</v>
      </c>
      <c r="O11" s="157">
        <v>43308</v>
      </c>
    </row>
    <row r="12" spans="1:16" ht="54" x14ac:dyDescent="0.3">
      <c r="A12" s="5">
        <v>19</v>
      </c>
      <c r="B12" s="13" t="s">
        <v>24</v>
      </c>
      <c r="C12" s="13" t="s">
        <v>24</v>
      </c>
      <c r="D12" s="7" t="s">
        <v>25</v>
      </c>
      <c r="E12" s="7" t="s">
        <v>26</v>
      </c>
      <c r="F12" s="12">
        <v>14.45</v>
      </c>
      <c r="G12" s="9">
        <v>100</v>
      </c>
      <c r="H12" s="9">
        <v>100</v>
      </c>
      <c r="I12" s="10">
        <f t="shared" si="0"/>
        <v>1445</v>
      </c>
      <c r="J12" s="9"/>
      <c r="K12" s="11"/>
      <c r="L12" s="157">
        <v>671</v>
      </c>
      <c r="M12" s="157">
        <v>8513.08</v>
      </c>
      <c r="N12" s="157">
        <v>58</v>
      </c>
      <c r="O12" s="157">
        <v>722.61</v>
      </c>
    </row>
    <row r="13" spans="1:16" x14ac:dyDescent="0.3">
      <c r="A13" s="5">
        <v>20</v>
      </c>
      <c r="B13" s="7" t="s">
        <v>27</v>
      </c>
      <c r="C13" s="7" t="s">
        <v>28</v>
      </c>
      <c r="D13" s="7" t="s">
        <v>29</v>
      </c>
      <c r="E13" s="7" t="s">
        <v>30</v>
      </c>
      <c r="F13" s="8">
        <v>30.893999999999998</v>
      </c>
      <c r="G13" s="9">
        <v>60</v>
      </c>
      <c r="H13" s="9">
        <v>60</v>
      </c>
      <c r="I13" s="10">
        <f t="shared" si="0"/>
        <v>1853.6399999999999</v>
      </c>
      <c r="J13" s="9"/>
      <c r="K13" s="11"/>
      <c r="L13" s="157">
        <v>0</v>
      </c>
      <c r="M13" s="157">
        <v>0</v>
      </c>
      <c r="N13" s="157">
        <v>0</v>
      </c>
      <c r="O13" s="157">
        <v>0</v>
      </c>
    </row>
    <row r="14" spans="1:16" ht="72" x14ac:dyDescent="0.3">
      <c r="A14" s="5">
        <v>22</v>
      </c>
      <c r="B14" s="7" t="s">
        <v>31</v>
      </c>
      <c r="C14" s="7" t="s">
        <v>32</v>
      </c>
      <c r="D14" s="7" t="s">
        <v>33</v>
      </c>
      <c r="E14" s="7" t="s">
        <v>34</v>
      </c>
      <c r="F14" s="8">
        <v>1.97</v>
      </c>
      <c r="G14" s="9">
        <v>500</v>
      </c>
      <c r="H14" s="9">
        <v>2000</v>
      </c>
      <c r="I14" s="10">
        <f t="shared" si="0"/>
        <v>985</v>
      </c>
      <c r="J14" s="9"/>
      <c r="K14" s="11"/>
      <c r="L14" s="157">
        <v>50</v>
      </c>
      <c r="M14" s="157">
        <v>160</v>
      </c>
      <c r="N14" s="157">
        <v>0</v>
      </c>
      <c r="O14" s="157">
        <v>0</v>
      </c>
    </row>
    <row r="15" spans="1:16" ht="36" x14ac:dyDescent="0.3">
      <c r="A15" s="5">
        <v>23</v>
      </c>
      <c r="B15" s="7" t="s">
        <v>35</v>
      </c>
      <c r="C15" s="7" t="s">
        <v>36</v>
      </c>
      <c r="D15" s="6" t="s">
        <v>37</v>
      </c>
      <c r="E15" s="7" t="s">
        <v>38</v>
      </c>
      <c r="F15" s="8">
        <v>107.62</v>
      </c>
      <c r="G15" s="9">
        <v>1000</v>
      </c>
      <c r="H15" s="9">
        <v>1000</v>
      </c>
      <c r="I15" s="10">
        <f t="shared" si="0"/>
        <v>107620</v>
      </c>
      <c r="J15" s="9"/>
      <c r="K15" s="11"/>
      <c r="L15" s="157"/>
      <c r="M15" s="157"/>
      <c r="N15" s="157"/>
      <c r="O15" s="157"/>
      <c r="P15" s="2" t="s">
        <v>986</v>
      </c>
    </row>
    <row r="16" spans="1:16" ht="36" x14ac:dyDescent="0.3">
      <c r="A16" s="5">
        <v>25</v>
      </c>
      <c r="B16" s="7" t="s">
        <v>39</v>
      </c>
      <c r="C16" s="14" t="s">
        <v>40</v>
      </c>
      <c r="D16" s="14" t="s">
        <v>41</v>
      </c>
      <c r="E16" s="14" t="s">
        <v>42</v>
      </c>
      <c r="F16" s="8">
        <v>501600</v>
      </c>
      <c r="G16" s="15">
        <v>30</v>
      </c>
      <c r="H16" s="15">
        <v>50</v>
      </c>
      <c r="I16" s="10">
        <f>G16*F16</f>
        <v>15048000</v>
      </c>
      <c r="J16" s="15"/>
      <c r="K16" s="16"/>
      <c r="L16" s="157">
        <v>28</v>
      </c>
      <c r="M16" s="157">
        <v>13548000</v>
      </c>
      <c r="N16" s="157">
        <v>2</v>
      </c>
      <c r="O16" s="157">
        <v>848000</v>
      </c>
    </row>
    <row r="17" spans="1:15" ht="36" x14ac:dyDescent="0.3">
      <c r="A17" s="5">
        <v>30</v>
      </c>
      <c r="B17" s="7" t="s">
        <v>43</v>
      </c>
      <c r="C17" s="7" t="s">
        <v>44</v>
      </c>
      <c r="D17" s="7" t="s">
        <v>45</v>
      </c>
      <c r="E17" s="7" t="s">
        <v>46</v>
      </c>
      <c r="F17" s="12">
        <v>15.62</v>
      </c>
      <c r="G17" s="9">
        <v>1500</v>
      </c>
      <c r="H17" s="9">
        <v>3600</v>
      </c>
      <c r="I17" s="10">
        <f>G17*F17</f>
        <v>23430</v>
      </c>
      <c r="J17" s="9"/>
      <c r="K17" s="11"/>
      <c r="L17" s="157">
        <v>1830</v>
      </c>
      <c r="M17" s="157">
        <v>22419</v>
      </c>
      <c r="N17" s="157">
        <v>360</v>
      </c>
      <c r="O17" s="157">
        <v>4251.6000000000004</v>
      </c>
    </row>
    <row r="18" spans="1:15" ht="54" x14ac:dyDescent="0.3">
      <c r="A18" s="5">
        <v>31</v>
      </c>
      <c r="B18" s="7" t="s">
        <v>47</v>
      </c>
      <c r="C18" s="7" t="s">
        <v>47</v>
      </c>
      <c r="D18" s="7" t="s">
        <v>48</v>
      </c>
      <c r="E18" s="7" t="s">
        <v>49</v>
      </c>
      <c r="F18" s="8">
        <v>43.52</v>
      </c>
      <c r="G18" s="9">
        <v>80</v>
      </c>
      <c r="H18" s="9">
        <v>80</v>
      </c>
      <c r="I18" s="10">
        <f t="shared" si="0"/>
        <v>3481.6000000000004</v>
      </c>
      <c r="J18" s="9"/>
      <c r="K18" s="11"/>
      <c r="L18" s="157">
        <v>195</v>
      </c>
      <c r="M18" s="157">
        <v>8190</v>
      </c>
      <c r="N18" s="157">
        <v>25</v>
      </c>
      <c r="O18" s="157">
        <v>1050</v>
      </c>
    </row>
    <row r="19" spans="1:15" ht="54" x14ac:dyDescent="0.3">
      <c r="A19" s="5">
        <v>35</v>
      </c>
      <c r="B19" s="7" t="s">
        <v>50</v>
      </c>
      <c r="C19" s="7" t="s">
        <v>51</v>
      </c>
      <c r="D19" s="6" t="s">
        <v>52</v>
      </c>
      <c r="E19" s="7" t="s">
        <v>53</v>
      </c>
      <c r="F19" s="8">
        <v>6701.67</v>
      </c>
      <c r="G19" s="161">
        <v>400</v>
      </c>
      <c r="H19" s="9">
        <v>400</v>
      </c>
      <c r="I19" s="10">
        <f t="shared" si="0"/>
        <v>2680668</v>
      </c>
      <c r="J19" s="9"/>
      <c r="K19" s="11"/>
      <c r="L19" s="157">
        <v>0</v>
      </c>
      <c r="M19" s="157">
        <v>0</v>
      </c>
      <c r="N19" s="157">
        <v>0</v>
      </c>
      <c r="O19" s="157">
        <v>0</v>
      </c>
    </row>
    <row r="20" spans="1:15" ht="36" x14ac:dyDescent="0.3">
      <c r="A20" s="5">
        <v>36</v>
      </c>
      <c r="B20" s="7" t="s">
        <v>54</v>
      </c>
      <c r="C20" s="7" t="s">
        <v>55</v>
      </c>
      <c r="D20" s="7" t="s">
        <v>56</v>
      </c>
      <c r="E20" s="7" t="s">
        <v>57</v>
      </c>
      <c r="F20" s="12">
        <v>122.03</v>
      </c>
      <c r="G20" s="161">
        <v>1800</v>
      </c>
      <c r="H20" s="9">
        <v>1800</v>
      </c>
      <c r="I20" s="10">
        <f t="shared" si="0"/>
        <v>219654</v>
      </c>
      <c r="J20" s="9"/>
      <c r="K20" s="11"/>
      <c r="L20" s="157">
        <v>0</v>
      </c>
      <c r="M20" s="157">
        <v>0</v>
      </c>
      <c r="N20" s="157">
        <v>0</v>
      </c>
      <c r="O20" s="157">
        <v>0</v>
      </c>
    </row>
    <row r="21" spans="1:15" ht="36" x14ac:dyDescent="0.3">
      <c r="A21" s="5">
        <v>37</v>
      </c>
      <c r="B21" s="7" t="s">
        <v>54</v>
      </c>
      <c r="C21" s="7" t="s">
        <v>55</v>
      </c>
      <c r="D21" s="7" t="s">
        <v>58</v>
      </c>
      <c r="E21" s="7" t="s">
        <v>59</v>
      </c>
      <c r="F21" s="12">
        <v>85</v>
      </c>
      <c r="G21" s="161">
        <v>6000</v>
      </c>
      <c r="H21" s="9">
        <v>6000</v>
      </c>
      <c r="I21" s="10">
        <f t="shared" si="0"/>
        <v>510000</v>
      </c>
      <c r="J21" s="9"/>
      <c r="K21" s="11"/>
      <c r="L21" s="157">
        <v>0</v>
      </c>
      <c r="M21" s="157">
        <v>0</v>
      </c>
      <c r="N21" s="157">
        <v>0</v>
      </c>
      <c r="O21" s="157">
        <v>0</v>
      </c>
    </row>
    <row r="22" spans="1:15" ht="36" x14ac:dyDescent="0.3">
      <c r="A22" s="5">
        <v>38</v>
      </c>
      <c r="B22" s="7" t="s">
        <v>60</v>
      </c>
      <c r="C22" s="7" t="s">
        <v>61</v>
      </c>
      <c r="D22" s="7" t="s">
        <v>62</v>
      </c>
      <c r="E22" s="7" t="s">
        <v>63</v>
      </c>
      <c r="F22" s="12">
        <v>183.12</v>
      </c>
      <c r="G22" s="9"/>
      <c r="H22" s="9">
        <v>280</v>
      </c>
      <c r="I22" s="10">
        <f t="shared" si="0"/>
        <v>0</v>
      </c>
      <c r="J22" s="9"/>
      <c r="K22" s="11"/>
      <c r="L22" s="157">
        <v>56</v>
      </c>
      <c r="M22" s="157">
        <v>10248</v>
      </c>
      <c r="N22" s="157">
        <v>84</v>
      </c>
      <c r="O22" s="157">
        <v>15372</v>
      </c>
    </row>
    <row r="23" spans="1:15" ht="72" x14ac:dyDescent="0.3">
      <c r="A23" s="5">
        <v>40</v>
      </c>
      <c r="B23" s="7" t="s">
        <v>64</v>
      </c>
      <c r="C23" s="7" t="s">
        <v>65</v>
      </c>
      <c r="D23" s="7" t="s">
        <v>66</v>
      </c>
      <c r="E23" s="7" t="s">
        <v>67</v>
      </c>
      <c r="F23" s="8">
        <v>10.98</v>
      </c>
      <c r="G23" s="9">
        <v>5000</v>
      </c>
      <c r="H23" s="9">
        <v>5000</v>
      </c>
      <c r="I23" s="10">
        <f t="shared" si="0"/>
        <v>54900</v>
      </c>
      <c r="J23" s="9"/>
      <c r="K23" s="11"/>
      <c r="L23" s="157">
        <v>5800</v>
      </c>
      <c r="M23" s="157">
        <v>57732</v>
      </c>
      <c r="N23" s="157">
        <v>1100</v>
      </c>
      <c r="O23" s="157">
        <v>10960</v>
      </c>
    </row>
    <row r="24" spans="1:15" ht="234" x14ac:dyDescent="0.3">
      <c r="A24" s="5">
        <v>42</v>
      </c>
      <c r="B24" s="7" t="s">
        <v>68</v>
      </c>
      <c r="C24" s="7" t="s">
        <v>69</v>
      </c>
      <c r="D24" s="7" t="s">
        <v>70</v>
      </c>
      <c r="E24" s="7" t="s">
        <v>71</v>
      </c>
      <c r="F24" s="12">
        <v>136.37</v>
      </c>
      <c r="G24" s="161">
        <v>100</v>
      </c>
      <c r="H24" s="9">
        <v>100</v>
      </c>
      <c r="I24" s="10">
        <f t="shared" si="0"/>
        <v>13637</v>
      </c>
      <c r="J24" s="9"/>
      <c r="K24" s="11"/>
      <c r="L24" s="157">
        <v>0</v>
      </c>
      <c r="M24" s="157">
        <v>0</v>
      </c>
      <c r="N24" s="157">
        <v>0</v>
      </c>
      <c r="O24" s="157">
        <v>0</v>
      </c>
    </row>
    <row r="25" spans="1:15" ht="36" x14ac:dyDescent="0.3">
      <c r="A25" s="5">
        <v>45</v>
      </c>
      <c r="B25" s="7" t="s">
        <v>72</v>
      </c>
      <c r="C25" s="7" t="s">
        <v>73</v>
      </c>
      <c r="D25" s="7" t="s">
        <v>74</v>
      </c>
      <c r="E25" s="7" t="s">
        <v>75</v>
      </c>
      <c r="F25" s="8">
        <v>392.45</v>
      </c>
      <c r="G25" s="9">
        <v>400</v>
      </c>
      <c r="H25" s="9">
        <v>2300</v>
      </c>
      <c r="I25" s="10">
        <f t="shared" si="0"/>
        <v>156980</v>
      </c>
      <c r="J25" s="9"/>
      <c r="K25" s="11"/>
      <c r="L25" s="157">
        <v>410</v>
      </c>
      <c r="M25" s="157">
        <v>149437</v>
      </c>
      <c r="N25" s="157">
        <v>60</v>
      </c>
      <c r="O25" s="157">
        <v>20610</v>
      </c>
    </row>
    <row r="26" spans="1:15" x14ac:dyDescent="0.3">
      <c r="A26" s="5">
        <v>51</v>
      </c>
      <c r="B26" s="7" t="s">
        <v>76</v>
      </c>
      <c r="C26" s="7" t="s">
        <v>77</v>
      </c>
      <c r="D26" s="7" t="s">
        <v>78</v>
      </c>
      <c r="E26" s="7" t="s">
        <v>79</v>
      </c>
      <c r="F26" s="12">
        <v>149.84</v>
      </c>
      <c r="G26" s="9">
        <v>80</v>
      </c>
      <c r="H26" s="9">
        <v>80</v>
      </c>
      <c r="I26" s="10">
        <f t="shared" si="0"/>
        <v>11987.2</v>
      </c>
      <c r="J26" s="9"/>
      <c r="K26" s="11"/>
      <c r="L26" s="157">
        <v>170</v>
      </c>
      <c r="M26" s="157">
        <v>25330</v>
      </c>
      <c r="N26" s="157">
        <v>30</v>
      </c>
      <c r="O26" s="157">
        <v>4470</v>
      </c>
    </row>
    <row r="27" spans="1:15" x14ac:dyDescent="0.3">
      <c r="A27" s="5">
        <v>52</v>
      </c>
      <c r="B27" s="7" t="s">
        <v>76</v>
      </c>
      <c r="C27" s="7" t="s">
        <v>77</v>
      </c>
      <c r="D27" s="7" t="s">
        <v>80</v>
      </c>
      <c r="E27" s="7" t="s">
        <v>79</v>
      </c>
      <c r="F27" s="12">
        <v>194.25</v>
      </c>
      <c r="G27" s="161">
        <v>100</v>
      </c>
      <c r="H27" s="9">
        <v>100</v>
      </c>
      <c r="I27" s="10">
        <f t="shared" si="0"/>
        <v>19425</v>
      </c>
      <c r="J27" s="9"/>
      <c r="K27" s="11"/>
      <c r="L27" s="157">
        <v>0</v>
      </c>
      <c r="M27" s="157">
        <v>0</v>
      </c>
      <c r="N27" s="157">
        <v>0</v>
      </c>
      <c r="O27" s="157">
        <v>0</v>
      </c>
    </row>
    <row r="28" spans="1:15" x14ac:dyDescent="0.3">
      <c r="A28" s="5">
        <v>53</v>
      </c>
      <c r="B28" s="7" t="s">
        <v>76</v>
      </c>
      <c r="C28" s="7" t="s">
        <v>77</v>
      </c>
      <c r="D28" s="7" t="s">
        <v>81</v>
      </c>
      <c r="E28" s="7" t="s">
        <v>82</v>
      </c>
      <c r="F28" s="12">
        <v>119.34</v>
      </c>
      <c r="G28" s="161">
        <v>6000</v>
      </c>
      <c r="H28" s="9">
        <v>6000</v>
      </c>
      <c r="I28" s="10">
        <f t="shared" si="0"/>
        <v>716040</v>
      </c>
      <c r="J28" s="9"/>
      <c r="K28" s="11"/>
      <c r="L28" s="157">
        <v>0</v>
      </c>
      <c r="M28" s="157">
        <v>0</v>
      </c>
      <c r="N28" s="157">
        <v>0</v>
      </c>
      <c r="O28" s="157">
        <v>0</v>
      </c>
    </row>
    <row r="29" spans="1:15" ht="54" x14ac:dyDescent="0.3">
      <c r="A29" s="5">
        <v>55</v>
      </c>
      <c r="B29" s="7" t="s">
        <v>83</v>
      </c>
      <c r="C29" s="7" t="s">
        <v>84</v>
      </c>
      <c r="D29" s="7" t="s">
        <v>85</v>
      </c>
      <c r="E29" s="7" t="s">
        <v>86</v>
      </c>
      <c r="F29" s="8">
        <v>84.72</v>
      </c>
      <c r="G29" s="161">
        <v>6000</v>
      </c>
      <c r="H29" s="9">
        <v>6000</v>
      </c>
      <c r="I29" s="10">
        <f t="shared" si="0"/>
        <v>508320</v>
      </c>
      <c r="J29" s="9"/>
      <c r="K29" s="11"/>
      <c r="L29" s="157">
        <v>0</v>
      </c>
      <c r="M29" s="157">
        <v>0</v>
      </c>
      <c r="N29" s="157">
        <v>0</v>
      </c>
      <c r="O29" s="157">
        <v>0</v>
      </c>
    </row>
    <row r="30" spans="1:15" ht="36" x14ac:dyDescent="0.3">
      <c r="A30" s="5">
        <v>56</v>
      </c>
      <c r="B30" s="7" t="s">
        <v>87</v>
      </c>
      <c r="C30" s="7" t="s">
        <v>88</v>
      </c>
      <c r="D30" s="7" t="s">
        <v>89</v>
      </c>
      <c r="E30" s="7" t="s">
        <v>90</v>
      </c>
      <c r="F30" s="12">
        <v>24.4</v>
      </c>
      <c r="G30" s="161">
        <v>200</v>
      </c>
      <c r="H30" s="9">
        <v>200</v>
      </c>
      <c r="I30" s="10">
        <f t="shared" si="0"/>
        <v>4880</v>
      </c>
      <c r="J30" s="9"/>
      <c r="K30" s="11"/>
      <c r="L30" s="157">
        <v>0</v>
      </c>
      <c r="M30" s="157">
        <v>0</v>
      </c>
      <c r="N30" s="157">
        <v>0</v>
      </c>
      <c r="O30" s="157">
        <v>0</v>
      </c>
    </row>
    <row r="31" spans="1:15" ht="72" x14ac:dyDescent="0.3">
      <c r="A31" s="5">
        <v>58</v>
      </c>
      <c r="B31" s="7" t="s">
        <v>91</v>
      </c>
      <c r="C31" s="7" t="s">
        <v>92</v>
      </c>
      <c r="D31" s="7" t="s">
        <v>93</v>
      </c>
      <c r="E31" s="7" t="s">
        <v>94</v>
      </c>
      <c r="F31" s="12">
        <v>51.94</v>
      </c>
      <c r="G31" s="161">
        <v>200</v>
      </c>
      <c r="H31" s="9">
        <v>200</v>
      </c>
      <c r="I31" s="10">
        <f t="shared" si="0"/>
        <v>10388</v>
      </c>
      <c r="J31" s="9"/>
      <c r="K31" s="11"/>
      <c r="L31" s="157">
        <v>0</v>
      </c>
      <c r="M31" s="157">
        <v>0</v>
      </c>
      <c r="N31" s="157">
        <v>0</v>
      </c>
      <c r="O31" s="157">
        <v>0</v>
      </c>
    </row>
    <row r="32" spans="1:15" ht="36" x14ac:dyDescent="0.3">
      <c r="A32" s="5">
        <v>59</v>
      </c>
      <c r="B32" s="7" t="s">
        <v>95</v>
      </c>
      <c r="C32" s="7" t="s">
        <v>96</v>
      </c>
      <c r="D32" s="6" t="s">
        <v>97</v>
      </c>
      <c r="E32" s="7" t="s">
        <v>98</v>
      </c>
      <c r="F32" s="12">
        <v>211.83</v>
      </c>
      <c r="G32" s="161">
        <v>50</v>
      </c>
      <c r="H32" s="9">
        <v>50</v>
      </c>
      <c r="I32" s="10">
        <f t="shared" si="0"/>
        <v>10591.5</v>
      </c>
      <c r="J32" s="9"/>
      <c r="K32" s="11"/>
      <c r="L32" s="157">
        <v>0</v>
      </c>
      <c r="M32" s="157">
        <v>0</v>
      </c>
      <c r="N32" s="157">
        <v>0</v>
      </c>
      <c r="O32" s="157">
        <v>0</v>
      </c>
    </row>
    <row r="33" spans="1:16" ht="54" x14ac:dyDescent="0.3">
      <c r="A33" s="5">
        <v>61</v>
      </c>
      <c r="B33" s="7" t="s">
        <v>99</v>
      </c>
      <c r="C33" s="7" t="s">
        <v>100</v>
      </c>
      <c r="D33" s="17" t="s">
        <v>101</v>
      </c>
      <c r="E33" s="5"/>
      <c r="F33" s="12">
        <v>5617.92</v>
      </c>
      <c r="G33" s="9">
        <v>50</v>
      </c>
      <c r="H33" s="9">
        <v>50</v>
      </c>
      <c r="I33" s="10">
        <f t="shared" si="0"/>
        <v>280896</v>
      </c>
      <c r="J33" s="9"/>
      <c r="K33" s="11"/>
      <c r="L33" s="157">
        <v>64</v>
      </c>
      <c r="M33" s="157">
        <v>331164.15999999997</v>
      </c>
      <c r="N33" s="157">
        <v>0</v>
      </c>
      <c r="O33" s="157">
        <v>0</v>
      </c>
    </row>
    <row r="34" spans="1:16" ht="36" x14ac:dyDescent="0.3">
      <c r="A34" s="5">
        <v>62</v>
      </c>
      <c r="B34" s="7" t="s">
        <v>102</v>
      </c>
      <c r="C34" s="7" t="s">
        <v>103</v>
      </c>
      <c r="D34" s="7" t="s">
        <v>104</v>
      </c>
      <c r="E34" s="7" t="s">
        <v>105</v>
      </c>
      <c r="F34" s="12">
        <v>169.06</v>
      </c>
      <c r="G34" s="161">
        <v>60</v>
      </c>
      <c r="H34" s="9">
        <v>60</v>
      </c>
      <c r="I34" s="10">
        <f t="shared" si="0"/>
        <v>10143.6</v>
      </c>
      <c r="J34" s="9"/>
      <c r="K34" s="11"/>
      <c r="L34" s="157">
        <v>0</v>
      </c>
      <c r="M34" s="157">
        <v>0</v>
      </c>
      <c r="N34" s="157">
        <v>0</v>
      </c>
      <c r="O34" s="157">
        <v>0</v>
      </c>
    </row>
    <row r="35" spans="1:16" ht="36" x14ac:dyDescent="0.3">
      <c r="A35" s="5">
        <v>65</v>
      </c>
      <c r="B35" s="7" t="s">
        <v>106</v>
      </c>
      <c r="C35" s="7" t="s">
        <v>107</v>
      </c>
      <c r="D35" s="7" t="s">
        <v>108</v>
      </c>
      <c r="E35" s="7" t="s">
        <v>109</v>
      </c>
      <c r="F35" s="8">
        <v>434.29</v>
      </c>
      <c r="G35" s="161">
        <v>500</v>
      </c>
      <c r="H35" s="9">
        <v>500</v>
      </c>
      <c r="I35" s="10">
        <f t="shared" si="0"/>
        <v>217145</v>
      </c>
      <c r="J35" s="9"/>
      <c r="K35" s="11"/>
      <c r="L35" s="157">
        <v>0</v>
      </c>
      <c r="M35" s="157">
        <v>0</v>
      </c>
      <c r="N35" s="157">
        <v>0</v>
      </c>
      <c r="O35" s="157">
        <v>0</v>
      </c>
    </row>
    <row r="36" spans="1:16" ht="54" x14ac:dyDescent="0.3">
      <c r="A36" s="5">
        <v>77</v>
      </c>
      <c r="B36" s="7" t="s">
        <v>110</v>
      </c>
      <c r="C36" s="7" t="s">
        <v>111</v>
      </c>
      <c r="D36" s="7" t="s">
        <v>112</v>
      </c>
      <c r="E36" s="7" t="s">
        <v>113</v>
      </c>
      <c r="F36" s="8">
        <v>7660.8</v>
      </c>
      <c r="G36" s="161">
        <v>40</v>
      </c>
      <c r="H36" s="9">
        <v>40</v>
      </c>
      <c r="I36" s="10">
        <f t="shared" si="0"/>
        <v>306432</v>
      </c>
      <c r="J36" s="9"/>
      <c r="K36" s="11"/>
      <c r="L36" s="157"/>
      <c r="M36" s="157"/>
      <c r="N36" s="157"/>
      <c r="O36" s="157"/>
      <c r="P36" s="2" t="s">
        <v>986</v>
      </c>
    </row>
    <row r="37" spans="1:16" ht="54" x14ac:dyDescent="0.3">
      <c r="A37" s="5">
        <v>87</v>
      </c>
      <c r="B37" s="7" t="s">
        <v>114</v>
      </c>
      <c r="C37" s="7" t="s">
        <v>115</v>
      </c>
      <c r="D37" s="7" t="s">
        <v>116</v>
      </c>
      <c r="E37" s="7" t="s">
        <v>117</v>
      </c>
      <c r="F37" s="8">
        <v>69.09</v>
      </c>
      <c r="G37" s="161">
        <v>200</v>
      </c>
      <c r="H37" s="9">
        <v>200</v>
      </c>
      <c r="I37" s="10">
        <f t="shared" si="0"/>
        <v>13818</v>
      </c>
      <c r="J37" s="9"/>
      <c r="K37" s="11"/>
      <c r="L37" s="157">
        <v>0</v>
      </c>
      <c r="M37" s="157">
        <v>0</v>
      </c>
      <c r="N37" s="157">
        <v>0</v>
      </c>
      <c r="O37" s="157">
        <v>0</v>
      </c>
    </row>
    <row r="38" spans="1:16" ht="36" x14ac:dyDescent="0.3">
      <c r="A38" s="5">
        <v>88</v>
      </c>
      <c r="B38" s="7" t="s">
        <v>118</v>
      </c>
      <c r="C38" s="7" t="s">
        <v>119</v>
      </c>
      <c r="D38" s="7" t="s">
        <v>120</v>
      </c>
      <c r="E38" s="7" t="s">
        <v>121</v>
      </c>
      <c r="F38" s="12">
        <v>8.07</v>
      </c>
      <c r="G38" s="161">
        <v>5000</v>
      </c>
      <c r="H38" s="9">
        <v>5000</v>
      </c>
      <c r="I38" s="10">
        <f t="shared" si="0"/>
        <v>40350</v>
      </c>
      <c r="J38" s="9"/>
      <c r="K38" s="11"/>
      <c r="L38" s="157">
        <v>3052</v>
      </c>
      <c r="M38" s="157">
        <v>137648</v>
      </c>
      <c r="N38" s="157">
        <v>56</v>
      </c>
      <c r="O38" s="157">
        <v>2464</v>
      </c>
    </row>
    <row r="39" spans="1:16" ht="54" x14ac:dyDescent="0.3">
      <c r="A39" s="5">
        <v>89</v>
      </c>
      <c r="B39" s="7" t="s">
        <v>118</v>
      </c>
      <c r="C39" s="7" t="s">
        <v>122</v>
      </c>
      <c r="D39" s="7" t="s">
        <v>123</v>
      </c>
      <c r="E39" s="7" t="s">
        <v>124</v>
      </c>
      <c r="F39" s="12">
        <v>16.43</v>
      </c>
      <c r="G39" s="9">
        <v>3020</v>
      </c>
      <c r="H39" s="9">
        <v>3020</v>
      </c>
      <c r="I39" s="10">
        <f t="shared" si="0"/>
        <v>49618.6</v>
      </c>
      <c r="J39" s="9"/>
      <c r="K39" s="11"/>
      <c r="L39" s="157"/>
      <c r="M39" s="157"/>
      <c r="N39" s="157"/>
      <c r="O39" s="157"/>
      <c r="P39" s="2" t="s">
        <v>986</v>
      </c>
    </row>
    <row r="40" spans="1:16" ht="36" x14ac:dyDescent="0.3">
      <c r="A40" s="5">
        <v>97</v>
      </c>
      <c r="B40" s="7" t="s">
        <v>125</v>
      </c>
      <c r="C40" s="7" t="s">
        <v>126</v>
      </c>
      <c r="D40" s="7" t="s">
        <v>127</v>
      </c>
      <c r="E40" s="7" t="s">
        <v>128</v>
      </c>
      <c r="F40" s="12">
        <v>643.19000000000005</v>
      </c>
      <c r="G40" s="161">
        <v>10</v>
      </c>
      <c r="H40" s="9">
        <v>10</v>
      </c>
      <c r="I40" s="10">
        <f t="shared" si="0"/>
        <v>6431.9000000000005</v>
      </c>
      <c r="J40" s="9"/>
      <c r="K40" s="11"/>
      <c r="L40" s="157"/>
      <c r="M40" s="157"/>
      <c r="N40" s="157"/>
      <c r="O40" s="157"/>
      <c r="P40" s="2" t="s">
        <v>986</v>
      </c>
    </row>
    <row r="41" spans="1:16" ht="36" x14ac:dyDescent="0.3">
      <c r="A41" s="5">
        <v>98</v>
      </c>
      <c r="B41" s="7" t="s">
        <v>125</v>
      </c>
      <c r="C41" s="7" t="s">
        <v>129</v>
      </c>
      <c r="D41" s="7" t="s">
        <v>130</v>
      </c>
      <c r="E41" s="7" t="s">
        <v>131</v>
      </c>
      <c r="F41" s="12">
        <v>3272.25</v>
      </c>
      <c r="G41" s="9">
        <v>20</v>
      </c>
      <c r="H41" s="9">
        <v>20</v>
      </c>
      <c r="I41" s="10">
        <f t="shared" si="0"/>
        <v>65445</v>
      </c>
      <c r="J41" s="9"/>
      <c r="K41" s="11"/>
      <c r="L41" s="157">
        <v>215</v>
      </c>
      <c r="M41" s="157">
        <v>622597</v>
      </c>
      <c r="N41" s="157">
        <v>46</v>
      </c>
      <c r="O41" s="157">
        <v>133206.79999999999</v>
      </c>
    </row>
    <row r="42" spans="1:16" ht="36" x14ac:dyDescent="0.3">
      <c r="A42" s="5">
        <v>100</v>
      </c>
      <c r="B42" s="7" t="s">
        <v>132</v>
      </c>
      <c r="C42" s="7" t="s">
        <v>132</v>
      </c>
      <c r="D42" s="7" t="s">
        <v>133</v>
      </c>
      <c r="E42" s="5"/>
      <c r="F42" s="8">
        <v>50413.86</v>
      </c>
      <c r="G42" s="9">
        <v>15</v>
      </c>
      <c r="H42" s="9">
        <v>30</v>
      </c>
      <c r="I42" s="10">
        <f t="shared" si="0"/>
        <v>756207.9</v>
      </c>
      <c r="J42" s="9"/>
      <c r="K42" s="11"/>
      <c r="L42" s="157">
        <v>18</v>
      </c>
      <c r="M42" s="157">
        <v>758700</v>
      </c>
      <c r="N42" s="157">
        <v>2</v>
      </c>
      <c r="O42" s="157">
        <v>84300</v>
      </c>
    </row>
    <row r="43" spans="1:16" ht="90" x14ac:dyDescent="0.3">
      <c r="A43" s="5">
        <v>103</v>
      </c>
      <c r="B43" s="6" t="s">
        <v>134</v>
      </c>
      <c r="C43" s="6" t="s">
        <v>135</v>
      </c>
      <c r="D43" s="6" t="s">
        <v>136</v>
      </c>
      <c r="E43" s="6" t="s">
        <v>137</v>
      </c>
      <c r="F43" s="18">
        <v>7.18</v>
      </c>
      <c r="G43" s="19">
        <v>200</v>
      </c>
      <c r="H43" s="19">
        <v>500</v>
      </c>
      <c r="I43" s="10">
        <f t="shared" si="0"/>
        <v>1436</v>
      </c>
      <c r="J43" s="19"/>
      <c r="K43" s="20"/>
      <c r="L43" s="157">
        <v>200</v>
      </c>
      <c r="M43" s="157">
        <v>1138</v>
      </c>
      <c r="N43" s="157">
        <v>0</v>
      </c>
      <c r="O43" s="157">
        <v>0</v>
      </c>
    </row>
    <row r="44" spans="1:16" ht="36" x14ac:dyDescent="0.3">
      <c r="A44" s="5">
        <v>104</v>
      </c>
      <c r="B44" s="6" t="s">
        <v>134</v>
      </c>
      <c r="C44" s="6" t="s">
        <v>138</v>
      </c>
      <c r="D44" s="6" t="s">
        <v>139</v>
      </c>
      <c r="E44" s="6" t="s">
        <v>140</v>
      </c>
      <c r="F44" s="18">
        <v>6.38</v>
      </c>
      <c r="G44" s="162">
        <v>200</v>
      </c>
      <c r="H44" s="19">
        <v>200</v>
      </c>
      <c r="I44" s="10">
        <f t="shared" si="0"/>
        <v>1276</v>
      </c>
      <c r="J44" s="19"/>
      <c r="K44" s="20"/>
      <c r="L44" s="157"/>
      <c r="M44" s="157"/>
      <c r="N44" s="157"/>
      <c r="O44" s="157"/>
      <c r="P44" s="2" t="s">
        <v>986</v>
      </c>
    </row>
    <row r="45" spans="1:16" ht="72" x14ac:dyDescent="0.3">
      <c r="A45" s="5">
        <v>110</v>
      </c>
      <c r="B45" s="7" t="s">
        <v>141</v>
      </c>
      <c r="C45" s="7" t="s">
        <v>142</v>
      </c>
      <c r="D45" s="7" t="s">
        <v>143</v>
      </c>
      <c r="E45" s="7" t="s">
        <v>144</v>
      </c>
      <c r="F45" s="8">
        <v>23.42</v>
      </c>
      <c r="G45" s="161">
        <v>20</v>
      </c>
      <c r="H45" s="9">
        <v>20</v>
      </c>
      <c r="I45" s="10">
        <f t="shared" si="0"/>
        <v>468.40000000000003</v>
      </c>
      <c r="J45" s="9"/>
      <c r="K45" s="11"/>
      <c r="L45" s="157">
        <v>0</v>
      </c>
      <c r="M45" s="157">
        <v>0</v>
      </c>
      <c r="N45" s="157">
        <v>0</v>
      </c>
      <c r="O45" s="157">
        <v>0</v>
      </c>
    </row>
    <row r="46" spans="1:16" ht="36" x14ac:dyDescent="0.3">
      <c r="A46" s="5">
        <v>113</v>
      </c>
      <c r="B46" s="7" t="s">
        <v>145</v>
      </c>
      <c r="C46" s="21" t="s">
        <v>146</v>
      </c>
      <c r="D46" s="21" t="s">
        <v>147</v>
      </c>
      <c r="E46" s="21" t="s">
        <v>148</v>
      </c>
      <c r="F46" s="22">
        <v>108.49</v>
      </c>
      <c r="G46" s="163">
        <v>200</v>
      </c>
      <c r="H46" s="23">
        <v>200</v>
      </c>
      <c r="I46" s="10">
        <f t="shared" si="0"/>
        <v>21698</v>
      </c>
      <c r="J46" s="23"/>
      <c r="K46" s="24"/>
      <c r="L46" s="157">
        <v>0</v>
      </c>
      <c r="M46" s="157">
        <v>0</v>
      </c>
      <c r="N46" s="157">
        <v>0</v>
      </c>
      <c r="O46" s="157">
        <v>0</v>
      </c>
    </row>
    <row r="47" spans="1:16" ht="54" x14ac:dyDescent="0.3">
      <c r="A47" s="5">
        <v>119</v>
      </c>
      <c r="B47" s="7" t="s">
        <v>149</v>
      </c>
      <c r="C47" s="7" t="s">
        <v>150</v>
      </c>
      <c r="D47" s="7" t="s">
        <v>151</v>
      </c>
      <c r="E47" s="7" t="s">
        <v>152</v>
      </c>
      <c r="F47" s="8">
        <v>21.92</v>
      </c>
      <c r="G47" s="161">
        <v>100</v>
      </c>
      <c r="H47" s="9">
        <v>100</v>
      </c>
      <c r="I47" s="10">
        <f t="shared" si="0"/>
        <v>2192</v>
      </c>
      <c r="J47" s="9"/>
      <c r="K47" s="11"/>
      <c r="L47" s="157">
        <v>0</v>
      </c>
      <c r="M47" s="157">
        <v>0</v>
      </c>
      <c r="N47" s="157">
        <v>0</v>
      </c>
      <c r="O47" s="157">
        <v>0</v>
      </c>
    </row>
    <row r="48" spans="1:16" x14ac:dyDescent="0.3">
      <c r="A48" s="5">
        <v>122</v>
      </c>
      <c r="B48" s="7" t="s">
        <v>153</v>
      </c>
      <c r="C48" s="7" t="s">
        <v>154</v>
      </c>
      <c r="D48" s="7" t="s">
        <v>155</v>
      </c>
      <c r="E48" s="7" t="s">
        <v>156</v>
      </c>
      <c r="F48" s="8">
        <v>972.2</v>
      </c>
      <c r="G48" s="9">
        <v>1200</v>
      </c>
      <c r="H48" s="9">
        <v>1200</v>
      </c>
      <c r="I48" s="10">
        <f t="shared" si="0"/>
        <v>1166640</v>
      </c>
      <c r="J48" s="9"/>
      <c r="K48" s="11"/>
      <c r="L48" s="157">
        <v>1764</v>
      </c>
      <c r="M48" s="157">
        <v>1711080</v>
      </c>
      <c r="N48" s="157">
        <v>392</v>
      </c>
      <c r="O48" s="157">
        <v>380240</v>
      </c>
    </row>
    <row r="49" spans="1:16" ht="36" x14ac:dyDescent="0.3">
      <c r="A49" s="5">
        <v>123</v>
      </c>
      <c r="B49" s="7" t="s">
        <v>153</v>
      </c>
      <c r="C49" s="7" t="s">
        <v>154</v>
      </c>
      <c r="D49" s="7" t="s">
        <v>157</v>
      </c>
      <c r="E49" s="7" t="s">
        <v>158</v>
      </c>
      <c r="F49" s="8">
        <v>272.39</v>
      </c>
      <c r="G49" s="9">
        <v>4800</v>
      </c>
      <c r="H49" s="9">
        <v>4800</v>
      </c>
      <c r="I49" s="10">
        <f t="shared" si="0"/>
        <v>1307472</v>
      </c>
      <c r="J49" s="9"/>
      <c r="K49" s="11"/>
      <c r="L49" s="157">
        <v>9150</v>
      </c>
      <c r="M49" s="157">
        <v>2458837</v>
      </c>
      <c r="N49" s="157">
        <v>350</v>
      </c>
      <c r="O49" s="157">
        <v>95333</v>
      </c>
    </row>
    <row r="50" spans="1:16" ht="36" x14ac:dyDescent="0.3">
      <c r="A50" s="5">
        <v>124</v>
      </c>
      <c r="B50" s="7" t="s">
        <v>153</v>
      </c>
      <c r="C50" s="7" t="s">
        <v>154</v>
      </c>
      <c r="D50" s="7" t="s">
        <v>159</v>
      </c>
      <c r="E50" s="7" t="s">
        <v>160</v>
      </c>
      <c r="F50" s="8">
        <v>888.86</v>
      </c>
      <c r="G50" s="161">
        <v>1600</v>
      </c>
      <c r="H50" s="9">
        <v>1600</v>
      </c>
      <c r="I50" s="10">
        <f t="shared" si="0"/>
        <v>1422176</v>
      </c>
      <c r="J50" s="9"/>
      <c r="K50" s="11"/>
      <c r="L50" s="157"/>
      <c r="M50" s="157"/>
      <c r="N50" s="157"/>
      <c r="O50" s="157"/>
      <c r="P50" s="2" t="s">
        <v>986</v>
      </c>
    </row>
    <row r="51" spans="1:16" ht="36" x14ac:dyDescent="0.3">
      <c r="A51" s="5">
        <v>125</v>
      </c>
      <c r="B51" s="7" t="s">
        <v>161</v>
      </c>
      <c r="C51" s="7" t="s">
        <v>162</v>
      </c>
      <c r="D51" s="7" t="s">
        <v>29</v>
      </c>
      <c r="E51" s="7" t="s">
        <v>163</v>
      </c>
      <c r="F51" s="12">
        <v>28.53</v>
      </c>
      <c r="G51" s="9">
        <v>1000</v>
      </c>
      <c r="H51" s="9">
        <v>1000</v>
      </c>
      <c r="I51" s="10">
        <f t="shared" si="0"/>
        <v>28530</v>
      </c>
      <c r="J51" s="9"/>
      <c r="K51" s="11"/>
      <c r="L51" s="157">
        <v>1750</v>
      </c>
      <c r="M51" s="157">
        <v>43802.5</v>
      </c>
      <c r="N51" s="157">
        <v>0</v>
      </c>
      <c r="O51" s="157">
        <v>0</v>
      </c>
    </row>
    <row r="52" spans="1:16" s="25" customFormat="1" ht="54" x14ac:dyDescent="0.35">
      <c r="A52" s="5">
        <v>130</v>
      </c>
      <c r="B52" s="7" t="s">
        <v>164</v>
      </c>
      <c r="C52" s="7" t="s">
        <v>165</v>
      </c>
      <c r="D52" s="7" t="s">
        <v>166</v>
      </c>
      <c r="E52" s="7" t="s">
        <v>167</v>
      </c>
      <c r="F52" s="12">
        <v>34073.67</v>
      </c>
      <c r="G52" s="161">
        <v>25</v>
      </c>
      <c r="H52" s="9">
        <v>25</v>
      </c>
      <c r="I52" s="10">
        <f t="shared" si="0"/>
        <v>851841.75</v>
      </c>
      <c r="J52" s="9"/>
      <c r="K52" s="11"/>
      <c r="L52" s="158"/>
      <c r="M52" s="158"/>
      <c r="N52" s="158"/>
      <c r="O52" s="158"/>
      <c r="P52" s="25" t="s">
        <v>986</v>
      </c>
    </row>
    <row r="53" spans="1:16" s="25" customFormat="1" ht="54" x14ac:dyDescent="0.35">
      <c r="A53" s="5">
        <v>140</v>
      </c>
      <c r="B53" s="7" t="s">
        <v>168</v>
      </c>
      <c r="C53" s="7" t="s">
        <v>169</v>
      </c>
      <c r="D53" s="7" t="s">
        <v>170</v>
      </c>
      <c r="E53" s="7" t="s">
        <v>171</v>
      </c>
      <c r="F53" s="8">
        <v>708.51</v>
      </c>
      <c r="G53" s="161">
        <v>800</v>
      </c>
      <c r="H53" s="9">
        <v>800</v>
      </c>
      <c r="I53" s="10">
        <f t="shared" si="0"/>
        <v>566808</v>
      </c>
      <c r="J53" s="9"/>
      <c r="K53" s="11"/>
      <c r="L53" s="158"/>
      <c r="M53" s="158"/>
      <c r="N53" s="158"/>
      <c r="O53" s="158"/>
      <c r="P53" s="25" t="s">
        <v>986</v>
      </c>
    </row>
    <row r="54" spans="1:16" s="25" customFormat="1" ht="54" x14ac:dyDescent="0.35">
      <c r="A54" s="5">
        <v>141</v>
      </c>
      <c r="B54" s="7" t="s">
        <v>168</v>
      </c>
      <c r="C54" s="7" t="s">
        <v>169</v>
      </c>
      <c r="D54" s="6" t="s">
        <v>172</v>
      </c>
      <c r="E54" s="7" t="s">
        <v>173</v>
      </c>
      <c r="F54" s="8">
        <v>389.5</v>
      </c>
      <c r="G54" s="161">
        <v>1600</v>
      </c>
      <c r="H54" s="9">
        <v>1600</v>
      </c>
      <c r="I54" s="10">
        <f t="shared" si="0"/>
        <v>623200</v>
      </c>
      <c r="J54" s="9"/>
      <c r="K54" s="11"/>
      <c r="L54" s="158"/>
      <c r="M54" s="158"/>
      <c r="N54" s="158"/>
      <c r="O54" s="158"/>
      <c r="P54" s="25" t="s">
        <v>986</v>
      </c>
    </row>
    <row r="55" spans="1:16" s="25" customFormat="1" ht="36" x14ac:dyDescent="0.35">
      <c r="A55" s="5">
        <v>142</v>
      </c>
      <c r="B55" s="7" t="s">
        <v>168</v>
      </c>
      <c r="C55" s="7" t="s">
        <v>174</v>
      </c>
      <c r="D55" s="6" t="s">
        <v>175</v>
      </c>
      <c r="E55" s="7" t="s">
        <v>176</v>
      </c>
      <c r="F55" s="8">
        <v>289.8</v>
      </c>
      <c r="G55" s="9">
        <v>4000</v>
      </c>
      <c r="H55" s="9">
        <v>4000</v>
      </c>
      <c r="I55" s="10">
        <f t="shared" si="0"/>
        <v>1159200</v>
      </c>
      <c r="J55" s="9"/>
      <c r="K55" s="11"/>
      <c r="L55" s="158">
        <v>4700</v>
      </c>
      <c r="M55" s="158">
        <v>1321499</v>
      </c>
      <c r="N55" s="158">
        <v>700</v>
      </c>
      <c r="O55" s="158">
        <v>196819</v>
      </c>
    </row>
    <row r="56" spans="1:16" s="25" customFormat="1" ht="72" x14ac:dyDescent="0.35">
      <c r="A56" s="5">
        <v>146</v>
      </c>
      <c r="B56" s="7" t="s">
        <v>177</v>
      </c>
      <c r="C56" s="7" t="s">
        <v>178</v>
      </c>
      <c r="D56" s="7" t="s">
        <v>179</v>
      </c>
      <c r="E56" s="7" t="s">
        <v>180</v>
      </c>
      <c r="F56" s="8">
        <v>85.82</v>
      </c>
      <c r="G56" s="9">
        <v>100</v>
      </c>
      <c r="H56" s="9">
        <v>100</v>
      </c>
      <c r="I56" s="10">
        <f t="shared" si="0"/>
        <v>8582</v>
      </c>
      <c r="J56" s="9"/>
      <c r="K56" s="11"/>
      <c r="L56" s="158">
        <v>70</v>
      </c>
      <c r="M56" s="158">
        <v>5250</v>
      </c>
      <c r="N56" s="158">
        <v>0</v>
      </c>
      <c r="O56" s="158">
        <v>0</v>
      </c>
    </row>
    <row r="57" spans="1:16" s="25" customFormat="1" x14ac:dyDescent="0.35">
      <c r="A57" s="5">
        <v>147</v>
      </c>
      <c r="B57" s="7" t="s">
        <v>181</v>
      </c>
      <c r="C57" s="7" t="s">
        <v>182</v>
      </c>
      <c r="D57" s="7" t="s">
        <v>183</v>
      </c>
      <c r="E57" s="7" t="s">
        <v>184</v>
      </c>
      <c r="F57" s="12">
        <v>119.11</v>
      </c>
      <c r="G57" s="9">
        <v>20</v>
      </c>
      <c r="H57" s="9">
        <v>20</v>
      </c>
      <c r="I57" s="10">
        <f t="shared" si="0"/>
        <v>2382.1999999999998</v>
      </c>
      <c r="J57" s="9"/>
      <c r="K57" s="11"/>
      <c r="L57" s="158">
        <v>832</v>
      </c>
      <c r="M57" s="158">
        <v>350880</v>
      </c>
      <c r="N57" s="158">
        <v>0</v>
      </c>
      <c r="O57" s="158">
        <v>0</v>
      </c>
      <c r="P57" s="25" t="s">
        <v>986</v>
      </c>
    </row>
    <row r="58" spans="1:16" s="25" customFormat="1" ht="36" x14ac:dyDescent="0.35">
      <c r="A58" s="5">
        <v>148</v>
      </c>
      <c r="B58" s="7" t="s">
        <v>181</v>
      </c>
      <c r="C58" s="7" t="s">
        <v>185</v>
      </c>
      <c r="D58" s="7" t="s">
        <v>186</v>
      </c>
      <c r="E58" s="7" t="s">
        <v>187</v>
      </c>
      <c r="F58" s="12">
        <v>105.76</v>
      </c>
      <c r="G58" s="9">
        <v>1000</v>
      </c>
      <c r="H58" s="9">
        <v>3000</v>
      </c>
      <c r="I58" s="10">
        <f t="shared" si="0"/>
        <v>105760</v>
      </c>
      <c r="J58" s="9"/>
      <c r="K58" s="11"/>
      <c r="L58" s="158">
        <v>960</v>
      </c>
      <c r="M58" s="158">
        <v>100800</v>
      </c>
      <c r="N58" s="158">
        <v>40</v>
      </c>
      <c r="O58" s="158">
        <v>4200</v>
      </c>
    </row>
    <row r="59" spans="1:16" ht="36" x14ac:dyDescent="0.3">
      <c r="A59" s="5">
        <v>149</v>
      </c>
      <c r="B59" s="7" t="s">
        <v>181</v>
      </c>
      <c r="C59" s="7" t="s">
        <v>185</v>
      </c>
      <c r="D59" s="7" t="s">
        <v>188</v>
      </c>
      <c r="E59" s="7" t="s">
        <v>187</v>
      </c>
      <c r="F59" s="12">
        <v>132.07</v>
      </c>
      <c r="G59" s="9">
        <v>25000</v>
      </c>
      <c r="H59" s="9">
        <v>25000</v>
      </c>
      <c r="I59" s="10">
        <f t="shared" si="0"/>
        <v>3301750</v>
      </c>
      <c r="J59" s="9"/>
      <c r="K59" s="11"/>
      <c r="L59" s="157">
        <v>45130</v>
      </c>
      <c r="M59" s="157">
        <v>5829333.9100000001</v>
      </c>
      <c r="N59" s="157">
        <v>2648</v>
      </c>
      <c r="O59" s="157">
        <v>349536</v>
      </c>
    </row>
    <row r="60" spans="1:16" ht="36" x14ac:dyDescent="0.3">
      <c r="A60" s="5">
        <v>150</v>
      </c>
      <c r="B60" s="7" t="s">
        <v>181</v>
      </c>
      <c r="C60" s="7" t="s">
        <v>185</v>
      </c>
      <c r="D60" s="7" t="s">
        <v>189</v>
      </c>
      <c r="E60" s="7" t="s">
        <v>190</v>
      </c>
      <c r="F60" s="12">
        <v>174.2</v>
      </c>
      <c r="G60" s="9">
        <v>800</v>
      </c>
      <c r="H60" s="9">
        <v>2000</v>
      </c>
      <c r="I60" s="10">
        <f t="shared" si="0"/>
        <v>139360</v>
      </c>
      <c r="J60" s="9"/>
      <c r="K60" s="11"/>
      <c r="L60" s="157">
        <v>750</v>
      </c>
      <c r="M60" s="157">
        <v>127500</v>
      </c>
      <c r="N60" s="157">
        <v>0</v>
      </c>
      <c r="O60" s="157">
        <v>0</v>
      </c>
    </row>
    <row r="61" spans="1:16" x14ac:dyDescent="0.3">
      <c r="A61" s="5">
        <v>151</v>
      </c>
      <c r="B61" s="7" t="s">
        <v>181</v>
      </c>
      <c r="C61" s="7" t="s">
        <v>191</v>
      </c>
      <c r="D61" s="7" t="s">
        <v>183</v>
      </c>
      <c r="E61" s="7" t="s">
        <v>192</v>
      </c>
      <c r="F61" s="12">
        <v>116.84</v>
      </c>
      <c r="G61" s="161">
        <v>20</v>
      </c>
      <c r="H61" s="9">
        <v>20</v>
      </c>
      <c r="I61" s="10">
        <f t="shared" si="0"/>
        <v>2336.8000000000002</v>
      </c>
      <c r="J61" s="9"/>
      <c r="K61" s="11"/>
      <c r="L61" s="157">
        <v>0</v>
      </c>
      <c r="M61" s="157">
        <v>0</v>
      </c>
      <c r="N61" s="157">
        <v>0</v>
      </c>
      <c r="O61" s="157">
        <v>0</v>
      </c>
    </row>
    <row r="62" spans="1:16" x14ac:dyDescent="0.3">
      <c r="A62" s="5">
        <v>152</v>
      </c>
      <c r="B62" s="7" t="s">
        <v>181</v>
      </c>
      <c r="C62" s="7" t="s">
        <v>191</v>
      </c>
      <c r="D62" s="7" t="s">
        <v>193</v>
      </c>
      <c r="E62" s="7" t="s">
        <v>194</v>
      </c>
      <c r="F62" s="12">
        <v>170.4</v>
      </c>
      <c r="G62" s="161">
        <v>30</v>
      </c>
      <c r="H62" s="9">
        <v>30</v>
      </c>
      <c r="I62" s="10">
        <f t="shared" si="0"/>
        <v>5112</v>
      </c>
      <c r="J62" s="9"/>
      <c r="K62" s="11"/>
      <c r="L62" s="157"/>
      <c r="M62" s="157"/>
      <c r="N62" s="157"/>
      <c r="O62" s="157"/>
      <c r="P62" s="2" t="s">
        <v>986</v>
      </c>
    </row>
    <row r="63" spans="1:16" ht="36" x14ac:dyDescent="0.3">
      <c r="A63" s="5">
        <v>154</v>
      </c>
      <c r="B63" s="7" t="s">
        <v>195</v>
      </c>
      <c r="C63" s="7" t="s">
        <v>196</v>
      </c>
      <c r="D63" s="7" t="s">
        <v>197</v>
      </c>
      <c r="E63" s="7" t="s">
        <v>198</v>
      </c>
      <c r="F63" s="8">
        <v>10.24</v>
      </c>
      <c r="G63" s="161">
        <v>400</v>
      </c>
      <c r="H63" s="9">
        <v>400</v>
      </c>
      <c r="I63" s="10">
        <f t="shared" si="0"/>
        <v>4096</v>
      </c>
      <c r="J63" s="9"/>
      <c r="K63" s="11"/>
      <c r="L63" s="157"/>
      <c r="M63" s="157"/>
      <c r="N63" s="157"/>
      <c r="O63" s="157"/>
      <c r="P63" s="2" t="s">
        <v>986</v>
      </c>
    </row>
    <row r="64" spans="1:16" ht="36" x14ac:dyDescent="0.3">
      <c r="A64" s="5">
        <v>155</v>
      </c>
      <c r="B64" s="7" t="s">
        <v>199</v>
      </c>
      <c r="C64" s="7" t="s">
        <v>200</v>
      </c>
      <c r="D64" s="6" t="s">
        <v>201</v>
      </c>
      <c r="E64" s="7" t="s">
        <v>202</v>
      </c>
      <c r="F64" s="8">
        <v>2.5299999999999998</v>
      </c>
      <c r="G64" s="161">
        <v>200</v>
      </c>
      <c r="H64" s="9">
        <v>200</v>
      </c>
      <c r="I64" s="10">
        <f t="shared" si="0"/>
        <v>505.99999999999994</v>
      </c>
      <c r="J64" s="9"/>
      <c r="K64" s="11"/>
      <c r="L64" s="157"/>
      <c r="M64" s="157"/>
      <c r="N64" s="157"/>
      <c r="O64" s="157"/>
      <c r="P64" s="2" t="s">
        <v>986</v>
      </c>
    </row>
    <row r="65" spans="1:16" ht="54" x14ac:dyDescent="0.3">
      <c r="A65" s="5">
        <v>156</v>
      </c>
      <c r="B65" s="7" t="s">
        <v>203</v>
      </c>
      <c r="C65" s="7" t="s">
        <v>204</v>
      </c>
      <c r="D65" s="7" t="s">
        <v>205</v>
      </c>
      <c r="E65" s="7" t="s">
        <v>206</v>
      </c>
      <c r="F65" s="12">
        <v>8.35</v>
      </c>
      <c r="G65" s="161">
        <v>600</v>
      </c>
      <c r="H65" s="9">
        <v>600</v>
      </c>
      <c r="I65" s="10">
        <f t="shared" si="0"/>
        <v>5010</v>
      </c>
      <c r="J65" s="9"/>
      <c r="K65" s="11"/>
      <c r="L65" s="157">
        <v>0</v>
      </c>
      <c r="M65" s="157">
        <v>0</v>
      </c>
      <c r="N65" s="157">
        <v>0</v>
      </c>
      <c r="O65" s="157">
        <v>0</v>
      </c>
    </row>
    <row r="66" spans="1:16" ht="36" x14ac:dyDescent="0.3">
      <c r="A66" s="5">
        <v>157</v>
      </c>
      <c r="B66" s="7" t="s">
        <v>203</v>
      </c>
      <c r="C66" s="7" t="s">
        <v>207</v>
      </c>
      <c r="D66" s="7" t="s">
        <v>208</v>
      </c>
      <c r="E66" s="7" t="s">
        <v>209</v>
      </c>
      <c r="F66" s="12">
        <v>2.1431999999999998</v>
      </c>
      <c r="G66" s="9">
        <v>350</v>
      </c>
      <c r="H66" s="9">
        <v>1000</v>
      </c>
      <c r="I66" s="10">
        <f t="shared" si="0"/>
        <v>750.11999999999989</v>
      </c>
      <c r="J66" s="9"/>
      <c r="K66" s="11"/>
      <c r="L66" s="157">
        <v>350</v>
      </c>
      <c r="M66" s="157">
        <v>734.5</v>
      </c>
      <c r="N66" s="157">
        <v>0</v>
      </c>
      <c r="O66" s="157">
        <v>0</v>
      </c>
    </row>
    <row r="67" spans="1:16" ht="54" x14ac:dyDescent="0.3">
      <c r="A67" s="5">
        <v>158</v>
      </c>
      <c r="B67" s="7" t="s">
        <v>203</v>
      </c>
      <c r="C67" s="7" t="s">
        <v>210</v>
      </c>
      <c r="D67" s="7" t="s">
        <v>211</v>
      </c>
      <c r="E67" s="7" t="s">
        <v>212</v>
      </c>
      <c r="F67" s="12">
        <v>12.186599999999999</v>
      </c>
      <c r="G67" s="9">
        <v>100</v>
      </c>
      <c r="H67" s="9">
        <v>300</v>
      </c>
      <c r="I67" s="10">
        <f t="shared" si="0"/>
        <v>1218.6599999999999</v>
      </c>
      <c r="J67" s="9"/>
      <c r="K67" s="11"/>
      <c r="L67" s="157">
        <v>120</v>
      </c>
      <c r="M67" s="157">
        <v>1257.5999999999999</v>
      </c>
      <c r="N67" s="157">
        <v>20</v>
      </c>
      <c r="O67" s="157">
        <v>209.6</v>
      </c>
    </row>
    <row r="68" spans="1:16" ht="54" x14ac:dyDescent="0.3">
      <c r="A68" s="5">
        <v>159</v>
      </c>
      <c r="B68" s="7" t="s">
        <v>213</v>
      </c>
      <c r="C68" s="7" t="s">
        <v>214</v>
      </c>
      <c r="D68" s="7" t="s">
        <v>215</v>
      </c>
      <c r="E68" s="7"/>
      <c r="F68" s="12">
        <v>407.43</v>
      </c>
      <c r="G68" s="161">
        <v>800</v>
      </c>
      <c r="H68" s="9">
        <v>800</v>
      </c>
      <c r="I68" s="10">
        <f t="shared" si="0"/>
        <v>325944</v>
      </c>
      <c r="J68" s="9"/>
      <c r="K68" s="11"/>
      <c r="L68" s="157">
        <v>0</v>
      </c>
      <c r="M68" s="157">
        <v>0</v>
      </c>
      <c r="N68" s="157">
        <v>0</v>
      </c>
      <c r="O68" s="157">
        <v>0</v>
      </c>
    </row>
    <row r="69" spans="1:16" ht="36" x14ac:dyDescent="0.3">
      <c r="A69" s="5">
        <v>162</v>
      </c>
      <c r="B69" s="7" t="s">
        <v>216</v>
      </c>
      <c r="C69" s="7" t="s">
        <v>217</v>
      </c>
      <c r="D69" s="7" t="s">
        <v>218</v>
      </c>
      <c r="E69" s="7" t="s">
        <v>219</v>
      </c>
      <c r="F69" s="8">
        <v>622.70910000000003</v>
      </c>
      <c r="G69" s="161">
        <v>200</v>
      </c>
      <c r="H69" s="9">
        <v>200</v>
      </c>
      <c r="I69" s="10">
        <f t="shared" si="0"/>
        <v>124541.82</v>
      </c>
      <c r="J69" s="9"/>
      <c r="K69" s="11"/>
      <c r="L69" s="157">
        <v>0</v>
      </c>
      <c r="M69" s="157">
        <v>0</v>
      </c>
      <c r="N69" s="157">
        <v>0</v>
      </c>
      <c r="O69" s="157">
        <v>0</v>
      </c>
    </row>
    <row r="70" spans="1:16" ht="36" x14ac:dyDescent="0.3">
      <c r="A70" s="5">
        <v>165</v>
      </c>
      <c r="B70" s="7" t="s">
        <v>220</v>
      </c>
      <c r="C70" s="7" t="s">
        <v>221</v>
      </c>
      <c r="D70" s="7" t="s">
        <v>222</v>
      </c>
      <c r="E70" s="7" t="s">
        <v>223</v>
      </c>
      <c r="F70" s="12">
        <v>373.84</v>
      </c>
      <c r="G70" s="161">
        <v>12000</v>
      </c>
      <c r="H70" s="9">
        <v>12000</v>
      </c>
      <c r="I70" s="10">
        <f t="shared" si="0"/>
        <v>4486080</v>
      </c>
      <c r="J70" s="9"/>
      <c r="K70" s="11"/>
      <c r="L70" s="157">
        <v>0</v>
      </c>
      <c r="M70" s="157">
        <v>0</v>
      </c>
      <c r="N70" s="157">
        <v>0</v>
      </c>
      <c r="O70" s="157">
        <v>0</v>
      </c>
    </row>
    <row r="71" spans="1:16" ht="36" x14ac:dyDescent="0.3">
      <c r="A71" s="5">
        <v>168</v>
      </c>
      <c r="B71" s="7" t="s">
        <v>224</v>
      </c>
      <c r="C71" s="7" t="s">
        <v>225</v>
      </c>
      <c r="D71" s="7" t="s">
        <v>226</v>
      </c>
      <c r="E71" s="7" t="s">
        <v>227</v>
      </c>
      <c r="F71" s="8">
        <v>2.0975999999999999</v>
      </c>
      <c r="G71" s="9">
        <v>200</v>
      </c>
      <c r="H71" s="9">
        <v>1000</v>
      </c>
      <c r="I71" s="10">
        <f t="shared" si="0"/>
        <v>419.52</v>
      </c>
      <c r="J71" s="9"/>
      <c r="K71" s="11"/>
      <c r="L71" s="157">
        <v>360</v>
      </c>
      <c r="M71" s="157">
        <v>1080</v>
      </c>
      <c r="N71" s="157">
        <v>140</v>
      </c>
      <c r="O71" s="157">
        <v>420</v>
      </c>
    </row>
    <row r="72" spans="1:16" ht="36" x14ac:dyDescent="0.3">
      <c r="A72" s="5">
        <v>173</v>
      </c>
      <c r="B72" s="7" t="s">
        <v>228</v>
      </c>
      <c r="C72" s="7" t="s">
        <v>229</v>
      </c>
      <c r="D72" s="7" t="s">
        <v>230</v>
      </c>
      <c r="E72" s="7" t="s">
        <v>231</v>
      </c>
      <c r="F72" s="8">
        <v>833.39</v>
      </c>
      <c r="G72" s="161">
        <v>10</v>
      </c>
      <c r="H72" s="9">
        <v>10</v>
      </c>
      <c r="I72" s="10">
        <f t="shared" si="0"/>
        <v>8333.9</v>
      </c>
      <c r="J72" s="9"/>
      <c r="K72" s="11"/>
      <c r="L72" s="157">
        <v>0</v>
      </c>
      <c r="M72" s="157">
        <v>0</v>
      </c>
      <c r="N72" s="157">
        <v>0</v>
      </c>
      <c r="O72" s="157">
        <v>0</v>
      </c>
    </row>
    <row r="73" spans="1:16" ht="36" x14ac:dyDescent="0.3">
      <c r="A73" s="5">
        <v>178</v>
      </c>
      <c r="B73" s="7" t="s">
        <v>232</v>
      </c>
      <c r="C73" s="7" t="s">
        <v>233</v>
      </c>
      <c r="D73" s="6" t="s">
        <v>234</v>
      </c>
      <c r="E73" s="7" t="s">
        <v>235</v>
      </c>
      <c r="F73" s="8">
        <v>60.18</v>
      </c>
      <c r="G73" s="161">
        <v>60</v>
      </c>
      <c r="H73" s="9">
        <v>60</v>
      </c>
      <c r="I73" s="10">
        <f t="shared" si="0"/>
        <v>3610.8</v>
      </c>
      <c r="J73" s="9"/>
      <c r="K73" s="11"/>
      <c r="L73" s="157">
        <v>0</v>
      </c>
      <c r="M73" s="157">
        <v>0</v>
      </c>
      <c r="N73" s="157">
        <v>0</v>
      </c>
      <c r="O73" s="157">
        <v>0</v>
      </c>
    </row>
    <row r="74" spans="1:16" ht="36" x14ac:dyDescent="0.3">
      <c r="A74" s="5">
        <v>182</v>
      </c>
      <c r="B74" s="7" t="s">
        <v>236</v>
      </c>
      <c r="C74" s="7" t="s">
        <v>237</v>
      </c>
      <c r="D74" s="7" t="s">
        <v>238</v>
      </c>
      <c r="E74" s="7" t="s">
        <v>239</v>
      </c>
      <c r="F74" s="12">
        <v>28.16</v>
      </c>
      <c r="G74" s="9"/>
      <c r="H74" s="9">
        <v>320</v>
      </c>
      <c r="I74" s="10">
        <f t="shared" ref="I74:I137" si="1">G74*F74</f>
        <v>0</v>
      </c>
      <c r="J74" s="9"/>
      <c r="K74" s="11"/>
      <c r="L74" s="157">
        <v>200</v>
      </c>
      <c r="M74" s="157">
        <v>5600</v>
      </c>
      <c r="N74" s="157">
        <v>300</v>
      </c>
      <c r="O74" s="157">
        <v>8400</v>
      </c>
    </row>
    <row r="75" spans="1:16" ht="36" x14ac:dyDescent="0.3">
      <c r="A75" s="5">
        <v>183</v>
      </c>
      <c r="B75" s="7" t="s">
        <v>236</v>
      </c>
      <c r="C75" s="7" t="s">
        <v>237</v>
      </c>
      <c r="D75" s="7" t="s">
        <v>240</v>
      </c>
      <c r="E75" s="7" t="s">
        <v>241</v>
      </c>
      <c r="F75" s="12">
        <v>39.659999999999997</v>
      </c>
      <c r="G75" s="161">
        <v>100</v>
      </c>
      <c r="H75" s="9">
        <v>100</v>
      </c>
      <c r="I75" s="10">
        <f t="shared" si="1"/>
        <v>3965.9999999999995</v>
      </c>
      <c r="J75" s="9"/>
      <c r="K75" s="11"/>
      <c r="L75" s="157"/>
      <c r="M75" s="157"/>
      <c r="N75" s="157"/>
      <c r="O75" s="157"/>
      <c r="P75" s="2" t="s">
        <v>986</v>
      </c>
    </row>
    <row r="76" spans="1:16" ht="36" x14ac:dyDescent="0.3">
      <c r="A76" s="5">
        <v>186</v>
      </c>
      <c r="B76" s="7" t="s">
        <v>242</v>
      </c>
      <c r="C76" s="7" t="s">
        <v>243</v>
      </c>
      <c r="D76" s="7" t="s">
        <v>244</v>
      </c>
      <c r="E76" s="7" t="s">
        <v>245</v>
      </c>
      <c r="F76" s="12">
        <v>1.17</v>
      </c>
      <c r="G76" s="9"/>
      <c r="H76" s="9">
        <v>500</v>
      </c>
      <c r="I76" s="10">
        <f t="shared" si="1"/>
        <v>0</v>
      </c>
      <c r="J76" s="9"/>
      <c r="K76" s="11"/>
      <c r="L76" s="157">
        <v>200</v>
      </c>
      <c r="M76" s="157">
        <v>200</v>
      </c>
      <c r="N76" s="157">
        <v>1000</v>
      </c>
      <c r="O76" s="157">
        <v>1000</v>
      </c>
    </row>
    <row r="77" spans="1:16" ht="36" x14ac:dyDescent="0.3">
      <c r="A77" s="5">
        <v>187</v>
      </c>
      <c r="B77" s="7" t="s">
        <v>242</v>
      </c>
      <c r="C77" s="7" t="s">
        <v>243</v>
      </c>
      <c r="D77" s="7" t="s">
        <v>246</v>
      </c>
      <c r="E77" s="7" t="s">
        <v>247</v>
      </c>
      <c r="F77" s="12">
        <v>0.89</v>
      </c>
      <c r="G77" s="9">
        <v>100</v>
      </c>
      <c r="H77" s="9">
        <v>100</v>
      </c>
      <c r="I77" s="10">
        <f t="shared" si="1"/>
        <v>89</v>
      </c>
      <c r="J77" s="9"/>
      <c r="K77" s="11"/>
      <c r="L77" s="157">
        <v>500</v>
      </c>
      <c r="M77" s="157">
        <v>500</v>
      </c>
      <c r="N77" s="157">
        <v>0</v>
      </c>
      <c r="O77" s="157">
        <v>0</v>
      </c>
    </row>
    <row r="78" spans="1:16" ht="90" x14ac:dyDescent="0.3">
      <c r="A78" s="5">
        <v>188</v>
      </c>
      <c r="B78" s="7" t="s">
        <v>248</v>
      </c>
      <c r="C78" s="7" t="s">
        <v>249</v>
      </c>
      <c r="D78" s="7" t="s">
        <v>250</v>
      </c>
      <c r="E78" s="7" t="s">
        <v>251</v>
      </c>
      <c r="F78" s="8">
        <v>1142.17</v>
      </c>
      <c r="G78" s="9"/>
      <c r="H78" s="9">
        <v>3000</v>
      </c>
      <c r="I78" s="10">
        <f t="shared" si="1"/>
        <v>0</v>
      </c>
      <c r="J78" s="9"/>
      <c r="K78" s="11"/>
      <c r="L78" s="157">
        <v>537</v>
      </c>
      <c r="M78" s="157">
        <v>1611000</v>
      </c>
      <c r="N78" s="157">
        <v>1000</v>
      </c>
      <c r="O78" s="157">
        <v>3000</v>
      </c>
    </row>
    <row r="79" spans="1:16" ht="36" x14ac:dyDescent="0.3">
      <c r="A79" s="5">
        <v>189</v>
      </c>
      <c r="B79" s="7" t="s">
        <v>252</v>
      </c>
      <c r="C79" s="7" t="s">
        <v>253</v>
      </c>
      <c r="D79" s="7" t="s">
        <v>254</v>
      </c>
      <c r="E79" s="7" t="s">
        <v>255</v>
      </c>
      <c r="F79" s="12">
        <v>29.43</v>
      </c>
      <c r="G79" s="9">
        <v>700</v>
      </c>
      <c r="H79" s="9">
        <v>1800</v>
      </c>
      <c r="I79" s="10">
        <f t="shared" si="1"/>
        <v>20601</v>
      </c>
      <c r="J79" s="9"/>
      <c r="K79" s="11"/>
      <c r="L79" s="157">
        <v>840</v>
      </c>
      <c r="M79" s="157">
        <v>31248</v>
      </c>
      <c r="N79" s="157">
        <v>180</v>
      </c>
      <c r="O79" s="157">
        <v>14637.6</v>
      </c>
    </row>
    <row r="80" spans="1:16" ht="36" x14ac:dyDescent="0.3">
      <c r="A80" s="5">
        <v>190</v>
      </c>
      <c r="B80" s="7" t="s">
        <v>252</v>
      </c>
      <c r="C80" s="7" t="s">
        <v>253</v>
      </c>
      <c r="D80" s="7" t="s">
        <v>246</v>
      </c>
      <c r="E80" s="7" t="s">
        <v>256</v>
      </c>
      <c r="F80" s="12">
        <v>44.33</v>
      </c>
      <c r="G80" s="161">
        <v>1800</v>
      </c>
      <c r="H80" s="9">
        <v>1800</v>
      </c>
      <c r="I80" s="10">
        <f t="shared" si="1"/>
        <v>79794</v>
      </c>
      <c r="J80" s="9"/>
      <c r="K80" s="11"/>
      <c r="L80" s="157">
        <v>0</v>
      </c>
      <c r="M80" s="157">
        <v>0</v>
      </c>
      <c r="N80" s="157">
        <v>0</v>
      </c>
      <c r="O80" s="157">
        <v>0</v>
      </c>
    </row>
    <row r="81" spans="1:16" ht="108" x14ac:dyDescent="0.3">
      <c r="A81" s="5">
        <v>202</v>
      </c>
      <c r="B81" s="7" t="s">
        <v>257</v>
      </c>
      <c r="C81" s="7" t="s">
        <v>258</v>
      </c>
      <c r="D81" s="7" t="s">
        <v>259</v>
      </c>
      <c r="E81" s="7" t="s">
        <v>260</v>
      </c>
      <c r="F81" s="8">
        <v>347.17</v>
      </c>
      <c r="G81" s="9">
        <v>30</v>
      </c>
      <c r="H81" s="9">
        <v>50</v>
      </c>
      <c r="I81" s="10">
        <f t="shared" si="1"/>
        <v>10415.1</v>
      </c>
      <c r="J81" s="9"/>
      <c r="K81" s="11"/>
      <c r="L81" s="157">
        <v>21</v>
      </c>
      <c r="M81" s="157">
        <v>4775.37</v>
      </c>
      <c r="N81" s="157">
        <v>0</v>
      </c>
      <c r="O81" s="157">
        <v>0</v>
      </c>
    </row>
    <row r="82" spans="1:16" ht="36" x14ac:dyDescent="0.3">
      <c r="A82" s="5">
        <v>204</v>
      </c>
      <c r="B82" s="6" t="s">
        <v>261</v>
      </c>
      <c r="C82" s="6" t="s">
        <v>262</v>
      </c>
      <c r="D82" s="6" t="s">
        <v>263</v>
      </c>
      <c r="E82" s="6" t="s">
        <v>264</v>
      </c>
      <c r="F82" s="18">
        <v>933.87</v>
      </c>
      <c r="G82" s="162">
        <v>120</v>
      </c>
      <c r="H82" s="19">
        <v>120</v>
      </c>
      <c r="I82" s="10">
        <f t="shared" si="1"/>
        <v>112064.4</v>
      </c>
      <c r="J82" s="19"/>
      <c r="K82" s="20"/>
      <c r="L82" s="157">
        <v>0</v>
      </c>
      <c r="M82" s="157">
        <v>0</v>
      </c>
      <c r="N82" s="157">
        <v>0</v>
      </c>
      <c r="O82" s="157">
        <v>0</v>
      </c>
    </row>
    <row r="83" spans="1:16" ht="36" x14ac:dyDescent="0.3">
      <c r="A83" s="5">
        <v>208</v>
      </c>
      <c r="B83" s="7" t="s">
        <v>265</v>
      </c>
      <c r="C83" s="7" t="s">
        <v>266</v>
      </c>
      <c r="D83" s="7" t="s">
        <v>267</v>
      </c>
      <c r="E83" s="7" t="s">
        <v>268</v>
      </c>
      <c r="F83" s="8">
        <v>80405.902500000011</v>
      </c>
      <c r="G83" s="161">
        <v>10</v>
      </c>
      <c r="H83" s="9">
        <v>10</v>
      </c>
      <c r="I83" s="10">
        <f t="shared" si="1"/>
        <v>804059.02500000014</v>
      </c>
      <c r="J83" s="9"/>
      <c r="K83" s="11"/>
      <c r="L83" s="157"/>
      <c r="M83" s="157"/>
      <c r="N83" s="157"/>
      <c r="O83" s="157"/>
      <c r="P83" s="2" t="s">
        <v>986</v>
      </c>
    </row>
    <row r="84" spans="1:16" ht="36" x14ac:dyDescent="0.3">
      <c r="A84" s="5">
        <v>211</v>
      </c>
      <c r="B84" s="7" t="s">
        <v>269</v>
      </c>
      <c r="C84" s="7" t="s">
        <v>270</v>
      </c>
      <c r="D84" s="6" t="s">
        <v>271</v>
      </c>
      <c r="E84" s="7" t="s">
        <v>272</v>
      </c>
      <c r="F84" s="8">
        <v>536.48</v>
      </c>
      <c r="G84" s="9">
        <v>400</v>
      </c>
      <c r="H84" s="9">
        <v>2000</v>
      </c>
      <c r="I84" s="10">
        <f t="shared" si="1"/>
        <v>214592</v>
      </c>
      <c r="J84" s="9"/>
      <c r="K84" s="11"/>
      <c r="L84" s="157">
        <v>400</v>
      </c>
      <c r="M84" s="157">
        <v>212000</v>
      </c>
      <c r="N84" s="157">
        <v>50</v>
      </c>
      <c r="O84" s="157">
        <v>26500</v>
      </c>
    </row>
    <row r="85" spans="1:16" ht="36" x14ac:dyDescent="0.3">
      <c r="A85" s="5">
        <v>212</v>
      </c>
      <c r="B85" s="7" t="s">
        <v>269</v>
      </c>
      <c r="C85" s="7" t="s">
        <v>270</v>
      </c>
      <c r="D85" s="6" t="s">
        <v>273</v>
      </c>
      <c r="E85" s="7" t="s">
        <v>274</v>
      </c>
      <c r="F85" s="8">
        <v>1067.83</v>
      </c>
      <c r="G85" s="9">
        <v>200</v>
      </c>
      <c r="H85" s="9">
        <v>4000</v>
      </c>
      <c r="I85" s="10">
        <f t="shared" si="1"/>
        <v>213566</v>
      </c>
      <c r="J85" s="9"/>
      <c r="K85" s="11"/>
      <c r="L85" s="157">
        <v>650</v>
      </c>
      <c r="M85" s="157">
        <v>689000</v>
      </c>
      <c r="N85" s="157">
        <v>450</v>
      </c>
      <c r="O85" s="157">
        <v>477000</v>
      </c>
    </row>
    <row r="86" spans="1:16" ht="36" x14ac:dyDescent="0.3">
      <c r="A86" s="5">
        <v>213</v>
      </c>
      <c r="B86" s="7" t="s">
        <v>269</v>
      </c>
      <c r="C86" s="7" t="s">
        <v>275</v>
      </c>
      <c r="D86" s="6" t="s">
        <v>276</v>
      </c>
      <c r="E86" s="7" t="s">
        <v>277</v>
      </c>
      <c r="F86" s="8">
        <v>451.55</v>
      </c>
      <c r="G86" s="161">
        <v>200</v>
      </c>
      <c r="H86" s="9">
        <v>200</v>
      </c>
      <c r="I86" s="10">
        <f t="shared" si="1"/>
        <v>90310</v>
      </c>
      <c r="J86" s="9"/>
      <c r="K86" s="11"/>
      <c r="L86" s="157"/>
      <c r="M86" s="157"/>
      <c r="N86" s="157"/>
      <c r="O86" s="157"/>
      <c r="P86" s="2" t="s">
        <v>986</v>
      </c>
    </row>
    <row r="87" spans="1:16" ht="36" x14ac:dyDescent="0.3">
      <c r="A87" s="5">
        <v>214</v>
      </c>
      <c r="B87" s="7" t="s">
        <v>269</v>
      </c>
      <c r="C87" s="7" t="s">
        <v>275</v>
      </c>
      <c r="D87" s="6" t="s">
        <v>278</v>
      </c>
      <c r="E87" s="7" t="s">
        <v>279</v>
      </c>
      <c r="F87" s="8">
        <v>903.1</v>
      </c>
      <c r="G87" s="161">
        <v>300</v>
      </c>
      <c r="H87" s="9">
        <v>300</v>
      </c>
      <c r="I87" s="10">
        <f t="shared" si="1"/>
        <v>270930</v>
      </c>
      <c r="J87" s="9"/>
      <c r="K87" s="11"/>
      <c r="L87" s="157"/>
      <c r="M87" s="157"/>
      <c r="N87" s="157"/>
      <c r="O87" s="157"/>
      <c r="P87" s="2" t="s">
        <v>986</v>
      </c>
    </row>
    <row r="88" spans="1:16" ht="54" x14ac:dyDescent="0.3">
      <c r="A88" s="5">
        <v>215</v>
      </c>
      <c r="B88" s="7" t="s">
        <v>280</v>
      </c>
      <c r="C88" s="7" t="s">
        <v>281</v>
      </c>
      <c r="D88" s="7" t="s">
        <v>282</v>
      </c>
      <c r="E88" s="7" t="s">
        <v>283</v>
      </c>
      <c r="F88" s="12">
        <v>174.47</v>
      </c>
      <c r="G88" s="161">
        <v>36</v>
      </c>
      <c r="H88" s="9">
        <v>36</v>
      </c>
      <c r="I88" s="10">
        <f t="shared" si="1"/>
        <v>6280.92</v>
      </c>
      <c r="J88" s="9"/>
      <c r="K88" s="11"/>
      <c r="L88" s="157">
        <v>0</v>
      </c>
      <c r="M88" s="157">
        <v>0</v>
      </c>
      <c r="N88" s="157">
        <v>0</v>
      </c>
      <c r="O88" s="157">
        <v>0</v>
      </c>
    </row>
    <row r="89" spans="1:16" ht="72" x14ac:dyDescent="0.3">
      <c r="A89" s="5">
        <v>218</v>
      </c>
      <c r="B89" s="6" t="s">
        <v>284</v>
      </c>
      <c r="C89" s="6" t="s">
        <v>285</v>
      </c>
      <c r="D89" s="6" t="s">
        <v>254</v>
      </c>
      <c r="E89" s="6" t="s">
        <v>286</v>
      </c>
      <c r="F89" s="18">
        <v>15.69</v>
      </c>
      <c r="G89" s="162">
        <v>100</v>
      </c>
      <c r="H89" s="19">
        <v>100</v>
      </c>
      <c r="I89" s="10">
        <f t="shared" si="1"/>
        <v>1569</v>
      </c>
      <c r="J89" s="19"/>
      <c r="K89" s="20"/>
      <c r="L89" s="157">
        <v>0</v>
      </c>
      <c r="M89" s="157">
        <v>0</v>
      </c>
      <c r="N89" s="157">
        <v>0</v>
      </c>
      <c r="O89" s="157">
        <v>0</v>
      </c>
    </row>
    <row r="90" spans="1:16" ht="36" x14ac:dyDescent="0.3">
      <c r="A90" s="5">
        <v>219</v>
      </c>
      <c r="B90" s="6" t="s">
        <v>284</v>
      </c>
      <c r="C90" s="6" t="s">
        <v>287</v>
      </c>
      <c r="D90" s="6" t="s">
        <v>288</v>
      </c>
      <c r="E90" s="6" t="s">
        <v>289</v>
      </c>
      <c r="F90" s="18">
        <v>17.809999999999999</v>
      </c>
      <c r="G90" s="19">
        <v>100</v>
      </c>
      <c r="H90" s="19">
        <v>100</v>
      </c>
      <c r="I90" s="10">
        <f t="shared" si="1"/>
        <v>1780.9999999999998</v>
      </c>
      <c r="J90" s="19"/>
      <c r="K90" s="20"/>
      <c r="L90" s="157">
        <v>550</v>
      </c>
      <c r="M90" s="157">
        <v>9619.5</v>
      </c>
      <c r="N90" s="157">
        <v>50</v>
      </c>
      <c r="O90" s="157">
        <v>874.5</v>
      </c>
    </row>
    <row r="91" spans="1:16" ht="36" x14ac:dyDescent="0.3">
      <c r="A91" s="5">
        <v>220</v>
      </c>
      <c r="B91" s="6" t="s">
        <v>284</v>
      </c>
      <c r="C91" s="6" t="s">
        <v>287</v>
      </c>
      <c r="D91" s="6" t="s">
        <v>290</v>
      </c>
      <c r="E91" s="6" t="s">
        <v>291</v>
      </c>
      <c r="F91" s="18">
        <v>55.57</v>
      </c>
      <c r="G91" s="19">
        <v>300</v>
      </c>
      <c r="H91" s="19">
        <v>600</v>
      </c>
      <c r="I91" s="10">
        <f t="shared" si="1"/>
        <v>16671</v>
      </c>
      <c r="J91" s="19"/>
      <c r="K91" s="20"/>
      <c r="L91" s="157">
        <v>450</v>
      </c>
      <c r="M91" s="157">
        <v>25006.5</v>
      </c>
      <c r="N91" s="157">
        <v>200</v>
      </c>
      <c r="O91" s="157">
        <v>11114</v>
      </c>
    </row>
    <row r="92" spans="1:16" ht="162" x14ac:dyDescent="0.3">
      <c r="A92" s="5">
        <v>221</v>
      </c>
      <c r="B92" s="7" t="s">
        <v>292</v>
      </c>
      <c r="C92" s="7" t="s">
        <v>293</v>
      </c>
      <c r="D92" s="7" t="s">
        <v>294</v>
      </c>
      <c r="E92" s="7" t="s">
        <v>295</v>
      </c>
      <c r="F92" s="8">
        <v>10.98</v>
      </c>
      <c r="G92" s="9">
        <v>50</v>
      </c>
      <c r="H92" s="9">
        <v>1500</v>
      </c>
      <c r="I92" s="10">
        <f t="shared" si="1"/>
        <v>549</v>
      </c>
      <c r="J92" s="9"/>
      <c r="K92" s="11"/>
      <c r="L92" s="157">
        <v>40</v>
      </c>
      <c r="M92" s="157">
        <v>396</v>
      </c>
      <c r="N92" s="157">
        <v>0</v>
      </c>
      <c r="O92" s="157">
        <v>0</v>
      </c>
    </row>
    <row r="93" spans="1:16" x14ac:dyDescent="0.3">
      <c r="A93" s="5">
        <v>223</v>
      </c>
      <c r="B93" s="7" t="s">
        <v>296</v>
      </c>
      <c r="C93" s="7" t="s">
        <v>297</v>
      </c>
      <c r="D93" s="7" t="s">
        <v>246</v>
      </c>
      <c r="E93" s="7" t="s">
        <v>298</v>
      </c>
      <c r="F93" s="12">
        <v>50.62</v>
      </c>
      <c r="G93" s="9">
        <v>2000</v>
      </c>
      <c r="H93" s="9">
        <v>4000</v>
      </c>
      <c r="I93" s="10">
        <f t="shared" si="1"/>
        <v>101240</v>
      </c>
      <c r="J93" s="9"/>
      <c r="K93" s="11"/>
      <c r="L93" s="157">
        <v>1530</v>
      </c>
      <c r="M93" s="157">
        <v>77265</v>
      </c>
      <c r="N93" s="157">
        <v>0</v>
      </c>
      <c r="O93" s="157">
        <v>0</v>
      </c>
    </row>
    <row r="94" spans="1:16" ht="36" x14ac:dyDescent="0.3">
      <c r="A94" s="5">
        <v>226</v>
      </c>
      <c r="B94" s="7" t="s">
        <v>299</v>
      </c>
      <c r="C94" s="7" t="s">
        <v>300</v>
      </c>
      <c r="D94" s="7" t="s">
        <v>301</v>
      </c>
      <c r="E94" s="7" t="s">
        <v>302</v>
      </c>
      <c r="F94" s="8">
        <v>82</v>
      </c>
      <c r="G94" s="9"/>
      <c r="H94" s="9">
        <v>200</v>
      </c>
      <c r="I94" s="10">
        <f t="shared" si="1"/>
        <v>0</v>
      </c>
      <c r="J94" s="9"/>
      <c r="K94" s="11"/>
      <c r="L94" s="157">
        <v>50</v>
      </c>
      <c r="M94" s="157">
        <v>4050</v>
      </c>
      <c r="N94" s="157">
        <v>95</v>
      </c>
      <c r="O94" s="157">
        <v>7695</v>
      </c>
    </row>
    <row r="95" spans="1:16" ht="36" x14ac:dyDescent="0.3">
      <c r="A95" s="5">
        <v>227</v>
      </c>
      <c r="B95" s="7" t="s">
        <v>303</v>
      </c>
      <c r="C95" s="7" t="s">
        <v>304</v>
      </c>
      <c r="D95" s="7" t="s">
        <v>305</v>
      </c>
      <c r="E95" s="7"/>
      <c r="F95" s="8"/>
      <c r="G95" s="161">
        <v>1000</v>
      </c>
      <c r="H95" s="9">
        <v>1000</v>
      </c>
      <c r="I95" s="10">
        <f t="shared" si="1"/>
        <v>0</v>
      </c>
      <c r="J95" s="9"/>
      <c r="K95" s="11"/>
      <c r="L95" s="157"/>
      <c r="M95" s="157"/>
      <c r="N95" s="157"/>
      <c r="O95" s="157"/>
      <c r="P95" s="2" t="s">
        <v>986</v>
      </c>
    </row>
    <row r="96" spans="1:16" ht="36" x14ac:dyDescent="0.3">
      <c r="A96" s="5">
        <v>228</v>
      </c>
      <c r="B96" s="7" t="s">
        <v>306</v>
      </c>
      <c r="C96" s="7" t="s">
        <v>307</v>
      </c>
      <c r="D96" s="7" t="s">
        <v>308</v>
      </c>
      <c r="E96" s="7" t="s">
        <v>309</v>
      </c>
      <c r="F96" s="8">
        <v>119.75</v>
      </c>
      <c r="G96" s="9">
        <v>400</v>
      </c>
      <c r="H96" s="9">
        <v>400</v>
      </c>
      <c r="I96" s="10">
        <f t="shared" si="1"/>
        <v>47900</v>
      </c>
      <c r="J96" s="9"/>
      <c r="K96" s="11"/>
      <c r="L96" s="157">
        <v>347</v>
      </c>
      <c r="M96" s="157">
        <v>36435</v>
      </c>
      <c r="N96" s="157">
        <v>0</v>
      </c>
      <c r="O96" s="157">
        <v>0</v>
      </c>
    </row>
    <row r="97" spans="1:16" ht="54" x14ac:dyDescent="0.3">
      <c r="A97" s="5">
        <v>230</v>
      </c>
      <c r="B97" s="7" t="s">
        <v>310</v>
      </c>
      <c r="C97" s="7" t="s">
        <v>311</v>
      </c>
      <c r="D97" s="7" t="s">
        <v>312</v>
      </c>
      <c r="E97" s="7" t="s">
        <v>313</v>
      </c>
      <c r="F97" s="8">
        <v>27463.340800000002</v>
      </c>
      <c r="G97" s="9">
        <v>10</v>
      </c>
      <c r="H97" s="9">
        <v>10</v>
      </c>
      <c r="I97" s="10">
        <f t="shared" si="1"/>
        <v>274633.408</v>
      </c>
      <c r="J97" s="9"/>
      <c r="K97" s="11"/>
      <c r="L97" s="157">
        <v>11</v>
      </c>
      <c r="M97" s="157">
        <v>265089.11</v>
      </c>
      <c r="N97" s="157">
        <v>0</v>
      </c>
      <c r="O97" s="157">
        <v>0</v>
      </c>
    </row>
    <row r="98" spans="1:16" x14ac:dyDescent="0.3">
      <c r="A98" s="5">
        <v>231</v>
      </c>
      <c r="B98" s="7" t="s">
        <v>314</v>
      </c>
      <c r="C98" s="7" t="s">
        <v>315</v>
      </c>
      <c r="D98" s="7" t="s">
        <v>316</v>
      </c>
      <c r="E98" s="7" t="s">
        <v>317</v>
      </c>
      <c r="F98" s="12">
        <v>38.47</v>
      </c>
      <c r="G98" s="9">
        <v>100</v>
      </c>
      <c r="H98" s="9">
        <v>100</v>
      </c>
      <c r="I98" s="10">
        <f t="shared" si="1"/>
        <v>3847</v>
      </c>
      <c r="J98" s="9"/>
      <c r="K98" s="11"/>
      <c r="L98" s="157">
        <v>360</v>
      </c>
      <c r="M98" s="157">
        <v>12817.66</v>
      </c>
      <c r="N98" s="157">
        <v>20</v>
      </c>
      <c r="O98" s="157">
        <v>716.37</v>
      </c>
    </row>
    <row r="99" spans="1:16" ht="36" x14ac:dyDescent="0.3">
      <c r="A99" s="5">
        <v>233</v>
      </c>
      <c r="B99" s="7" t="s">
        <v>318</v>
      </c>
      <c r="C99" s="7" t="s">
        <v>319</v>
      </c>
      <c r="D99" s="7" t="s">
        <v>320</v>
      </c>
      <c r="E99" s="7" t="s">
        <v>321</v>
      </c>
      <c r="F99" s="8">
        <v>95.65</v>
      </c>
      <c r="G99" s="9">
        <v>4000</v>
      </c>
      <c r="H99" s="9">
        <v>6000</v>
      </c>
      <c r="I99" s="10">
        <f t="shared" si="1"/>
        <v>382600</v>
      </c>
      <c r="J99" s="9"/>
      <c r="K99" s="11"/>
      <c r="L99" s="157">
        <v>3700</v>
      </c>
      <c r="M99" s="157">
        <v>329048</v>
      </c>
      <c r="N99" s="157">
        <v>0</v>
      </c>
      <c r="O99" s="157">
        <v>0</v>
      </c>
    </row>
    <row r="100" spans="1:16" ht="54" x14ac:dyDescent="0.3">
      <c r="A100" s="5">
        <v>238</v>
      </c>
      <c r="B100" s="7" t="s">
        <v>322</v>
      </c>
      <c r="C100" s="7" t="s">
        <v>322</v>
      </c>
      <c r="D100" s="7" t="s">
        <v>323</v>
      </c>
      <c r="E100" s="7" t="s">
        <v>324</v>
      </c>
      <c r="F100" s="12">
        <v>1.9</v>
      </c>
      <c r="G100" s="161">
        <v>1000</v>
      </c>
      <c r="H100" s="9">
        <v>1000</v>
      </c>
      <c r="I100" s="10">
        <f t="shared" si="1"/>
        <v>1900</v>
      </c>
      <c r="J100" s="9"/>
      <c r="K100" s="11"/>
      <c r="L100" s="157">
        <v>0</v>
      </c>
      <c r="M100" s="157">
        <v>0</v>
      </c>
      <c r="N100" s="157">
        <v>0</v>
      </c>
      <c r="O100" s="157">
        <v>0</v>
      </c>
    </row>
    <row r="101" spans="1:16" ht="36" x14ac:dyDescent="0.3">
      <c r="A101" s="5">
        <v>239</v>
      </c>
      <c r="B101" s="7" t="s">
        <v>322</v>
      </c>
      <c r="C101" s="7" t="s">
        <v>325</v>
      </c>
      <c r="D101" s="7" t="s">
        <v>254</v>
      </c>
      <c r="E101" s="7" t="s">
        <v>326</v>
      </c>
      <c r="F101" s="12">
        <v>26.23</v>
      </c>
      <c r="G101" s="161">
        <v>700</v>
      </c>
      <c r="H101" s="9">
        <v>700</v>
      </c>
      <c r="I101" s="10">
        <f t="shared" si="1"/>
        <v>18361</v>
      </c>
      <c r="J101" s="9"/>
      <c r="K101" s="11"/>
      <c r="L101" s="157">
        <v>0</v>
      </c>
      <c r="M101" s="157">
        <v>0</v>
      </c>
      <c r="N101" s="157">
        <v>0</v>
      </c>
      <c r="O101" s="157">
        <v>0</v>
      </c>
    </row>
    <row r="102" spans="1:16" ht="72" x14ac:dyDescent="0.3">
      <c r="A102" s="5">
        <v>240</v>
      </c>
      <c r="B102" s="7" t="s">
        <v>327</v>
      </c>
      <c r="C102" s="7" t="s">
        <v>328</v>
      </c>
      <c r="D102" s="7" t="s">
        <v>329</v>
      </c>
      <c r="E102" s="7" t="s">
        <v>330</v>
      </c>
      <c r="F102" s="8">
        <v>10222.950000000001</v>
      </c>
      <c r="G102" s="161">
        <v>100</v>
      </c>
      <c r="H102" s="9">
        <v>100</v>
      </c>
      <c r="I102" s="10">
        <f t="shared" si="1"/>
        <v>1022295.0000000001</v>
      </c>
      <c r="J102" s="9"/>
      <c r="K102" s="11"/>
      <c r="L102" s="157">
        <v>0</v>
      </c>
      <c r="M102" s="157">
        <v>0</v>
      </c>
      <c r="N102" s="157">
        <v>0</v>
      </c>
      <c r="O102" s="157">
        <v>0</v>
      </c>
    </row>
    <row r="103" spans="1:16" ht="36" x14ac:dyDescent="0.3">
      <c r="A103" s="5">
        <v>242</v>
      </c>
      <c r="B103" s="7" t="s">
        <v>331</v>
      </c>
      <c r="C103" s="7" t="s">
        <v>332</v>
      </c>
      <c r="D103" s="7" t="s">
        <v>244</v>
      </c>
      <c r="E103" s="7" t="s">
        <v>333</v>
      </c>
      <c r="F103" s="12">
        <v>1.0715999999999999</v>
      </c>
      <c r="G103" s="161">
        <v>300</v>
      </c>
      <c r="H103" s="9">
        <v>300</v>
      </c>
      <c r="I103" s="10">
        <f t="shared" si="1"/>
        <v>321.47999999999996</v>
      </c>
      <c r="J103" s="9"/>
      <c r="K103" s="11"/>
      <c r="L103" s="157"/>
      <c r="M103" s="157"/>
      <c r="N103" s="157"/>
      <c r="O103" s="157"/>
      <c r="P103" s="2" t="s">
        <v>986</v>
      </c>
    </row>
    <row r="104" spans="1:16" x14ac:dyDescent="0.3">
      <c r="A104" s="5">
        <v>261</v>
      </c>
      <c r="B104" s="26" t="s">
        <v>334</v>
      </c>
      <c r="C104" s="26" t="s">
        <v>334</v>
      </c>
      <c r="D104" s="27" t="s">
        <v>335</v>
      </c>
      <c r="E104" s="7" t="s">
        <v>336</v>
      </c>
      <c r="F104" s="8">
        <v>538</v>
      </c>
      <c r="G104" s="161">
        <v>24</v>
      </c>
      <c r="H104" s="9">
        <v>24</v>
      </c>
      <c r="I104" s="10">
        <f t="shared" si="1"/>
        <v>12912</v>
      </c>
      <c r="J104" s="9"/>
      <c r="K104" s="11"/>
      <c r="L104" s="157">
        <v>0</v>
      </c>
      <c r="M104" s="157">
        <v>0</v>
      </c>
      <c r="N104" s="157">
        <v>0</v>
      </c>
      <c r="O104" s="157">
        <v>0</v>
      </c>
    </row>
    <row r="105" spans="1:16" x14ac:dyDescent="0.3">
      <c r="A105" s="5">
        <v>262</v>
      </c>
      <c r="B105" s="26" t="s">
        <v>337</v>
      </c>
      <c r="C105" s="26" t="s">
        <v>338</v>
      </c>
      <c r="D105" s="27" t="s">
        <v>339</v>
      </c>
      <c r="E105" s="7" t="s">
        <v>336</v>
      </c>
      <c r="F105" s="8">
        <v>311</v>
      </c>
      <c r="G105" s="9">
        <v>130</v>
      </c>
      <c r="H105" s="9">
        <v>130</v>
      </c>
      <c r="I105" s="10">
        <f t="shared" si="1"/>
        <v>40430</v>
      </c>
      <c r="J105" s="9"/>
      <c r="K105" s="11"/>
      <c r="L105" s="157">
        <v>150</v>
      </c>
      <c r="M105" s="157">
        <v>42000</v>
      </c>
      <c r="N105" s="157">
        <v>0</v>
      </c>
      <c r="O105" s="157">
        <v>0</v>
      </c>
    </row>
    <row r="106" spans="1:16" x14ac:dyDescent="0.3">
      <c r="A106" s="5">
        <v>263</v>
      </c>
      <c r="B106" s="26" t="s">
        <v>340</v>
      </c>
      <c r="C106" s="26" t="s">
        <v>341</v>
      </c>
      <c r="D106" s="27" t="s">
        <v>342</v>
      </c>
      <c r="E106" s="7" t="s">
        <v>336</v>
      </c>
      <c r="F106" s="8">
        <v>322</v>
      </c>
      <c r="G106" s="9">
        <v>20</v>
      </c>
      <c r="H106" s="9">
        <v>20</v>
      </c>
      <c r="I106" s="10">
        <f t="shared" si="1"/>
        <v>6440</v>
      </c>
      <c r="J106" s="9"/>
      <c r="K106" s="11"/>
      <c r="L106" s="157">
        <v>19</v>
      </c>
      <c r="M106" s="157">
        <v>5462</v>
      </c>
      <c r="N106" s="157">
        <v>3</v>
      </c>
      <c r="O106" s="157">
        <v>870</v>
      </c>
    </row>
    <row r="107" spans="1:16" x14ac:dyDescent="0.3">
      <c r="A107" s="5">
        <v>264</v>
      </c>
      <c r="B107" s="26" t="s">
        <v>343</v>
      </c>
      <c r="C107" s="26" t="s">
        <v>344</v>
      </c>
      <c r="D107" s="27" t="s">
        <v>345</v>
      </c>
      <c r="E107" s="7" t="s">
        <v>336</v>
      </c>
      <c r="F107" s="8">
        <v>402</v>
      </c>
      <c r="G107" s="161">
        <v>360</v>
      </c>
      <c r="H107" s="9">
        <v>360</v>
      </c>
      <c r="I107" s="10">
        <f t="shared" si="1"/>
        <v>144720</v>
      </c>
      <c r="J107" s="9"/>
      <c r="K107" s="11"/>
      <c r="L107" s="157">
        <v>0</v>
      </c>
      <c r="M107" s="157">
        <v>0</v>
      </c>
      <c r="N107" s="157">
        <v>0</v>
      </c>
      <c r="O107" s="157">
        <v>0</v>
      </c>
    </row>
    <row r="108" spans="1:16" x14ac:dyDescent="0.3">
      <c r="A108" s="5">
        <v>265</v>
      </c>
      <c r="B108" s="26" t="s">
        <v>346</v>
      </c>
      <c r="C108" s="26" t="s">
        <v>346</v>
      </c>
      <c r="D108" s="27" t="s">
        <v>347</v>
      </c>
      <c r="E108" s="7" t="s">
        <v>336</v>
      </c>
      <c r="F108" s="8">
        <v>1354</v>
      </c>
      <c r="G108" s="161">
        <v>12</v>
      </c>
      <c r="H108" s="9">
        <v>12</v>
      </c>
      <c r="I108" s="10">
        <f t="shared" si="1"/>
        <v>16248</v>
      </c>
      <c r="J108" s="9"/>
      <c r="K108" s="11"/>
      <c r="L108" s="157">
        <v>0</v>
      </c>
      <c r="M108" s="157">
        <v>0</v>
      </c>
      <c r="N108" s="157">
        <v>0</v>
      </c>
      <c r="O108" s="157">
        <v>0</v>
      </c>
    </row>
    <row r="109" spans="1:16" x14ac:dyDescent="0.3">
      <c r="A109" s="5">
        <v>266</v>
      </c>
      <c r="B109" s="26" t="s">
        <v>348</v>
      </c>
      <c r="C109" s="26" t="s">
        <v>349</v>
      </c>
      <c r="D109" s="27" t="s">
        <v>350</v>
      </c>
      <c r="E109" s="7" t="s">
        <v>336</v>
      </c>
      <c r="F109" s="8">
        <v>3055</v>
      </c>
      <c r="G109" s="9">
        <v>5</v>
      </c>
      <c r="H109" s="9">
        <v>10</v>
      </c>
      <c r="I109" s="10">
        <f t="shared" si="1"/>
        <v>15275</v>
      </c>
      <c r="J109" s="9"/>
      <c r="K109" s="11"/>
      <c r="L109" s="157">
        <v>5</v>
      </c>
      <c r="M109" s="157">
        <v>13262</v>
      </c>
      <c r="N109" s="157">
        <v>0</v>
      </c>
      <c r="O109" s="157">
        <v>0</v>
      </c>
    </row>
    <row r="110" spans="1:16" x14ac:dyDescent="0.3">
      <c r="A110" s="5">
        <v>267</v>
      </c>
      <c r="B110" s="26" t="s">
        <v>351</v>
      </c>
      <c r="C110" s="26" t="s">
        <v>351</v>
      </c>
      <c r="D110" s="27" t="s">
        <v>352</v>
      </c>
      <c r="E110" s="7" t="s">
        <v>336</v>
      </c>
      <c r="F110" s="8">
        <v>480</v>
      </c>
      <c r="G110" s="9">
        <v>24</v>
      </c>
      <c r="H110" s="9">
        <v>24</v>
      </c>
      <c r="I110" s="10">
        <f t="shared" si="1"/>
        <v>11520</v>
      </c>
      <c r="J110" s="9"/>
      <c r="K110" s="11"/>
      <c r="L110" s="157">
        <v>23</v>
      </c>
      <c r="M110" s="157">
        <v>9936</v>
      </c>
      <c r="N110" s="157">
        <v>1</v>
      </c>
      <c r="O110" s="157">
        <v>432</v>
      </c>
    </row>
    <row r="111" spans="1:16" x14ac:dyDescent="0.3">
      <c r="A111" s="5">
        <v>268</v>
      </c>
      <c r="B111" s="26" t="s">
        <v>353</v>
      </c>
      <c r="C111" s="26" t="s">
        <v>353</v>
      </c>
      <c r="D111" s="27" t="s">
        <v>354</v>
      </c>
      <c r="E111" s="7" t="s">
        <v>336</v>
      </c>
      <c r="F111" s="8">
        <v>97</v>
      </c>
      <c r="G111" s="161">
        <v>20</v>
      </c>
      <c r="H111" s="9">
        <v>20</v>
      </c>
      <c r="I111" s="10">
        <f t="shared" si="1"/>
        <v>1940</v>
      </c>
      <c r="J111" s="9"/>
      <c r="K111" s="11"/>
      <c r="L111" s="157">
        <v>0</v>
      </c>
      <c r="M111" s="157">
        <v>0</v>
      </c>
      <c r="N111" s="157">
        <v>0</v>
      </c>
      <c r="O111" s="157">
        <v>0</v>
      </c>
    </row>
    <row r="112" spans="1:16" x14ac:dyDescent="0.3">
      <c r="A112" s="5">
        <v>269</v>
      </c>
      <c r="B112" s="26" t="s">
        <v>355</v>
      </c>
      <c r="C112" s="26" t="s">
        <v>355</v>
      </c>
      <c r="D112" s="27" t="s">
        <v>356</v>
      </c>
      <c r="E112" s="7" t="s">
        <v>336</v>
      </c>
      <c r="F112" s="8">
        <v>413</v>
      </c>
      <c r="G112" s="9">
        <v>2200</v>
      </c>
      <c r="H112" s="9">
        <v>2200</v>
      </c>
      <c r="I112" s="10">
        <f t="shared" si="1"/>
        <v>908600</v>
      </c>
      <c r="J112" s="9"/>
      <c r="K112" s="11"/>
      <c r="L112" s="157">
        <v>1945</v>
      </c>
      <c r="M112" s="157">
        <v>723540</v>
      </c>
      <c r="N112" s="157">
        <v>0</v>
      </c>
      <c r="O112" s="157">
        <v>0</v>
      </c>
    </row>
    <row r="113" spans="1:15" ht="72" x14ac:dyDescent="0.3">
      <c r="A113" s="5">
        <v>270</v>
      </c>
      <c r="B113" s="26" t="s">
        <v>357</v>
      </c>
      <c r="C113" s="21" t="s">
        <v>357</v>
      </c>
      <c r="D113" s="27" t="s">
        <v>358</v>
      </c>
      <c r="E113" s="7" t="s">
        <v>336</v>
      </c>
      <c r="F113" s="8">
        <v>204</v>
      </c>
      <c r="G113" s="9">
        <v>600</v>
      </c>
      <c r="H113" s="9">
        <v>600</v>
      </c>
      <c r="I113" s="10">
        <f t="shared" si="1"/>
        <v>122400</v>
      </c>
      <c r="J113" s="9"/>
      <c r="K113" s="11"/>
      <c r="L113" s="157">
        <v>1000</v>
      </c>
      <c r="M113" s="157">
        <v>184000</v>
      </c>
      <c r="N113" s="157">
        <v>0</v>
      </c>
      <c r="O113" s="157">
        <v>0</v>
      </c>
    </row>
    <row r="114" spans="1:15" x14ac:dyDescent="0.3">
      <c r="A114" s="5">
        <v>271</v>
      </c>
      <c r="B114" s="26" t="s">
        <v>359</v>
      </c>
      <c r="C114" s="26" t="s">
        <v>360</v>
      </c>
      <c r="D114" s="27" t="s">
        <v>361</v>
      </c>
      <c r="E114" s="7" t="s">
        <v>336</v>
      </c>
      <c r="F114" s="8">
        <v>250</v>
      </c>
      <c r="G114" s="9">
        <v>5</v>
      </c>
      <c r="H114" s="9">
        <v>5</v>
      </c>
      <c r="I114" s="10">
        <f t="shared" si="1"/>
        <v>1250</v>
      </c>
      <c r="J114" s="9"/>
      <c r="K114" s="11"/>
      <c r="L114" s="157">
        <v>1000</v>
      </c>
      <c r="M114" s="157">
        <v>225</v>
      </c>
      <c r="N114" s="157">
        <v>0</v>
      </c>
      <c r="O114" s="157">
        <v>0</v>
      </c>
    </row>
    <row r="115" spans="1:15" x14ac:dyDescent="0.3">
      <c r="A115" s="5">
        <v>272</v>
      </c>
      <c r="B115" s="26" t="s">
        <v>362</v>
      </c>
      <c r="C115" s="26" t="s">
        <v>363</v>
      </c>
      <c r="D115" s="27" t="s">
        <v>364</v>
      </c>
      <c r="E115" s="7" t="s">
        <v>336</v>
      </c>
      <c r="F115" s="8">
        <v>538</v>
      </c>
      <c r="G115" s="9">
        <v>10</v>
      </c>
      <c r="H115" s="9">
        <v>10</v>
      </c>
      <c r="I115" s="10">
        <f t="shared" si="1"/>
        <v>5380</v>
      </c>
      <c r="J115" s="9"/>
      <c r="K115" s="11"/>
      <c r="L115" s="157">
        <v>15</v>
      </c>
      <c r="M115" s="157">
        <v>6783</v>
      </c>
      <c r="N115" s="157">
        <v>0</v>
      </c>
      <c r="O115" s="157">
        <v>0</v>
      </c>
    </row>
    <row r="116" spans="1:15" x14ac:dyDescent="0.3">
      <c r="A116" s="5">
        <v>273</v>
      </c>
      <c r="B116" s="26" t="s">
        <v>365</v>
      </c>
      <c r="C116" s="26" t="s">
        <v>365</v>
      </c>
      <c r="D116" s="27" t="s">
        <v>366</v>
      </c>
      <c r="E116" s="7" t="s">
        <v>336</v>
      </c>
      <c r="F116" s="8">
        <v>982</v>
      </c>
      <c r="G116" s="9">
        <v>3</v>
      </c>
      <c r="H116" s="9">
        <v>3</v>
      </c>
      <c r="I116" s="10">
        <f t="shared" si="1"/>
        <v>2946</v>
      </c>
      <c r="J116" s="9"/>
      <c r="K116" s="11"/>
      <c r="L116" s="157">
        <v>0</v>
      </c>
      <c r="M116" s="157"/>
      <c r="N116" s="157">
        <v>0</v>
      </c>
      <c r="O116" s="157">
        <v>0</v>
      </c>
    </row>
    <row r="117" spans="1:15" x14ac:dyDescent="0.3">
      <c r="A117" s="5">
        <v>274</v>
      </c>
      <c r="B117" s="26" t="s">
        <v>367</v>
      </c>
      <c r="C117" s="26" t="s">
        <v>368</v>
      </c>
      <c r="D117" s="27" t="s">
        <v>369</v>
      </c>
      <c r="E117" s="7" t="s">
        <v>336</v>
      </c>
      <c r="F117" s="8">
        <v>339</v>
      </c>
      <c r="G117" s="9">
        <v>24</v>
      </c>
      <c r="H117" s="9">
        <v>24</v>
      </c>
      <c r="I117" s="10">
        <f t="shared" si="1"/>
        <v>8136</v>
      </c>
      <c r="J117" s="9"/>
      <c r="K117" s="11"/>
      <c r="L117" s="157">
        <v>16</v>
      </c>
      <c r="M117" s="157">
        <v>4880</v>
      </c>
      <c r="N117" s="157">
        <v>2</v>
      </c>
      <c r="O117" s="157">
        <v>610</v>
      </c>
    </row>
    <row r="118" spans="1:15" ht="36" x14ac:dyDescent="0.3">
      <c r="A118" s="5">
        <v>275</v>
      </c>
      <c r="B118" s="21" t="s">
        <v>370</v>
      </c>
      <c r="C118" s="26" t="s">
        <v>371</v>
      </c>
      <c r="D118" s="27" t="s">
        <v>356</v>
      </c>
      <c r="E118" s="7" t="s">
        <v>336</v>
      </c>
      <c r="F118" s="8">
        <v>442</v>
      </c>
      <c r="G118" s="9">
        <v>2400</v>
      </c>
      <c r="H118" s="9">
        <v>2400</v>
      </c>
      <c r="I118" s="10">
        <f t="shared" si="1"/>
        <v>1060800</v>
      </c>
      <c r="J118" s="9"/>
      <c r="K118" s="11"/>
      <c r="L118" s="157">
        <v>2000</v>
      </c>
      <c r="M118" s="157">
        <v>796000</v>
      </c>
      <c r="N118" s="157">
        <v>0</v>
      </c>
      <c r="O118" s="157">
        <v>0</v>
      </c>
    </row>
    <row r="119" spans="1:15" x14ac:dyDescent="0.3">
      <c r="A119" s="5">
        <v>276</v>
      </c>
      <c r="B119" s="26" t="s">
        <v>372</v>
      </c>
      <c r="C119" s="26" t="s">
        <v>373</v>
      </c>
      <c r="D119" s="27" t="s">
        <v>339</v>
      </c>
      <c r="E119" s="7" t="s">
        <v>336</v>
      </c>
      <c r="F119" s="8">
        <v>482</v>
      </c>
      <c r="G119" s="9">
        <v>500</v>
      </c>
      <c r="H119" s="9">
        <v>500</v>
      </c>
      <c r="I119" s="10">
        <f t="shared" si="1"/>
        <v>241000</v>
      </c>
      <c r="J119" s="9"/>
      <c r="K119" s="11"/>
      <c r="L119" s="157">
        <v>800</v>
      </c>
      <c r="M119" s="157">
        <v>347200</v>
      </c>
      <c r="N119" s="157">
        <v>0</v>
      </c>
      <c r="O119" s="157">
        <v>0</v>
      </c>
    </row>
    <row r="120" spans="1:15" ht="234" x14ac:dyDescent="0.3">
      <c r="A120" s="5">
        <v>277</v>
      </c>
      <c r="B120" s="21" t="s">
        <v>374</v>
      </c>
      <c r="C120" s="21" t="s">
        <v>374</v>
      </c>
      <c r="D120" s="27" t="s">
        <v>375</v>
      </c>
      <c r="E120" s="7" t="s">
        <v>336</v>
      </c>
      <c r="F120" s="8">
        <v>333</v>
      </c>
      <c r="G120" s="9">
        <v>50</v>
      </c>
      <c r="H120" s="9">
        <v>60</v>
      </c>
      <c r="I120" s="10">
        <f t="shared" si="1"/>
        <v>16650</v>
      </c>
      <c r="J120" s="9"/>
      <c r="K120" s="11"/>
      <c r="L120" s="157">
        <v>42</v>
      </c>
      <c r="M120" s="157">
        <v>12600</v>
      </c>
      <c r="N120" s="157">
        <v>3</v>
      </c>
      <c r="O120" s="157">
        <v>900</v>
      </c>
    </row>
    <row r="121" spans="1:15" x14ac:dyDescent="0.3">
      <c r="A121" s="5">
        <v>278</v>
      </c>
      <c r="B121" s="26" t="s">
        <v>376</v>
      </c>
      <c r="C121" s="26" t="s">
        <v>377</v>
      </c>
      <c r="D121" s="27" t="s">
        <v>378</v>
      </c>
      <c r="E121" s="7" t="s">
        <v>336</v>
      </c>
      <c r="F121" s="8">
        <v>402</v>
      </c>
      <c r="G121" s="161">
        <v>700</v>
      </c>
      <c r="H121" s="9">
        <v>700</v>
      </c>
      <c r="I121" s="10">
        <f t="shared" si="1"/>
        <v>281400</v>
      </c>
      <c r="J121" s="9"/>
      <c r="K121" s="11"/>
      <c r="L121" s="157">
        <v>0</v>
      </c>
      <c r="M121" s="157">
        <v>0</v>
      </c>
      <c r="N121" s="157">
        <v>0</v>
      </c>
      <c r="O121" s="157">
        <v>0</v>
      </c>
    </row>
    <row r="122" spans="1:15" x14ac:dyDescent="0.3">
      <c r="A122" s="5">
        <v>279</v>
      </c>
      <c r="B122" s="26" t="s">
        <v>379</v>
      </c>
      <c r="C122" s="26" t="s">
        <v>380</v>
      </c>
      <c r="D122" s="27" t="s">
        <v>381</v>
      </c>
      <c r="E122" s="7" t="s">
        <v>336</v>
      </c>
      <c r="F122" s="8">
        <v>244</v>
      </c>
      <c r="G122" s="9">
        <v>480</v>
      </c>
      <c r="H122" s="9">
        <v>480</v>
      </c>
      <c r="I122" s="10">
        <f t="shared" si="1"/>
        <v>117120</v>
      </c>
      <c r="J122" s="9"/>
      <c r="K122" s="11"/>
      <c r="L122" s="157">
        <v>965</v>
      </c>
      <c r="M122" s="157">
        <v>347250</v>
      </c>
      <c r="N122" s="157">
        <v>0</v>
      </c>
      <c r="O122" s="157">
        <v>0</v>
      </c>
    </row>
    <row r="123" spans="1:15" x14ac:dyDescent="0.3">
      <c r="A123" s="5">
        <v>280</v>
      </c>
      <c r="B123" s="26" t="s">
        <v>379</v>
      </c>
      <c r="C123" s="26" t="s">
        <v>382</v>
      </c>
      <c r="D123" s="27" t="s">
        <v>383</v>
      </c>
      <c r="E123" s="7" t="s">
        <v>336</v>
      </c>
      <c r="F123" s="8">
        <v>283</v>
      </c>
      <c r="G123" s="9">
        <v>600</v>
      </c>
      <c r="H123" s="9">
        <v>600</v>
      </c>
      <c r="I123" s="10">
        <f t="shared" si="1"/>
        <v>169800</v>
      </c>
      <c r="J123" s="9"/>
      <c r="K123" s="11"/>
      <c r="L123" s="157">
        <v>900</v>
      </c>
      <c r="M123" s="157">
        <v>227300</v>
      </c>
      <c r="N123" s="157">
        <v>0</v>
      </c>
      <c r="O123" s="157">
        <v>0</v>
      </c>
    </row>
    <row r="124" spans="1:15" x14ac:dyDescent="0.3">
      <c r="A124" s="5">
        <v>281</v>
      </c>
      <c r="B124" s="26" t="s">
        <v>379</v>
      </c>
      <c r="C124" s="26" t="s">
        <v>384</v>
      </c>
      <c r="D124" s="27" t="s">
        <v>385</v>
      </c>
      <c r="E124" s="7" t="s">
        <v>336</v>
      </c>
      <c r="F124" s="8">
        <v>616</v>
      </c>
      <c r="G124" s="9">
        <v>60</v>
      </c>
      <c r="H124" s="9">
        <v>60</v>
      </c>
      <c r="I124" s="10">
        <f t="shared" si="1"/>
        <v>36960</v>
      </c>
      <c r="J124" s="9"/>
      <c r="K124" s="11"/>
      <c r="L124" s="157">
        <v>45</v>
      </c>
      <c r="M124" s="157">
        <v>24975</v>
      </c>
      <c r="N124" s="157">
        <v>0</v>
      </c>
      <c r="O124" s="157">
        <v>0</v>
      </c>
    </row>
    <row r="125" spans="1:15" x14ac:dyDescent="0.3">
      <c r="A125" s="5">
        <v>282</v>
      </c>
      <c r="B125" s="26" t="s">
        <v>386</v>
      </c>
      <c r="C125" s="26" t="s">
        <v>387</v>
      </c>
      <c r="D125" s="27" t="s">
        <v>388</v>
      </c>
      <c r="E125" s="7" t="s">
        <v>336</v>
      </c>
      <c r="F125" s="8">
        <v>384</v>
      </c>
      <c r="G125" s="161">
        <v>2500</v>
      </c>
      <c r="H125" s="9">
        <v>2500</v>
      </c>
      <c r="I125" s="10">
        <f t="shared" si="1"/>
        <v>960000</v>
      </c>
      <c r="J125" s="9"/>
      <c r="K125" s="11"/>
      <c r="L125" s="157">
        <v>0</v>
      </c>
      <c r="M125" s="157">
        <v>0</v>
      </c>
      <c r="N125" s="157">
        <v>0</v>
      </c>
      <c r="O125" s="157">
        <v>0</v>
      </c>
    </row>
    <row r="126" spans="1:15" x14ac:dyDescent="0.3">
      <c r="A126" s="5">
        <v>283</v>
      </c>
      <c r="B126" s="26" t="s">
        <v>386</v>
      </c>
      <c r="C126" s="26" t="s">
        <v>387</v>
      </c>
      <c r="D126" s="27" t="s">
        <v>389</v>
      </c>
      <c r="E126" s="7" t="s">
        <v>336</v>
      </c>
      <c r="F126" s="8">
        <v>413</v>
      </c>
      <c r="G126" s="9">
        <v>1200</v>
      </c>
      <c r="H126" s="9">
        <v>1200</v>
      </c>
      <c r="I126" s="10">
        <f t="shared" si="1"/>
        <v>495600</v>
      </c>
      <c r="J126" s="9"/>
      <c r="K126" s="11"/>
      <c r="L126" s="157">
        <v>1739</v>
      </c>
      <c r="M126" s="157">
        <v>629121</v>
      </c>
      <c r="N126" s="157">
        <v>0</v>
      </c>
      <c r="O126" s="157">
        <v>0</v>
      </c>
    </row>
    <row r="127" spans="1:15" ht="126" x14ac:dyDescent="0.3">
      <c r="A127" s="5">
        <v>284</v>
      </c>
      <c r="B127" s="21" t="s">
        <v>390</v>
      </c>
      <c r="C127" s="21" t="s">
        <v>390</v>
      </c>
      <c r="D127" s="27" t="s">
        <v>391</v>
      </c>
      <c r="E127" s="7" t="s">
        <v>336</v>
      </c>
      <c r="F127" s="8">
        <v>235</v>
      </c>
      <c r="G127" s="161">
        <v>800</v>
      </c>
      <c r="H127" s="9">
        <v>800</v>
      </c>
      <c r="I127" s="10">
        <f t="shared" si="1"/>
        <v>188000</v>
      </c>
      <c r="J127" s="9"/>
      <c r="K127" s="11"/>
      <c r="L127" s="157">
        <v>0</v>
      </c>
      <c r="M127" s="157">
        <v>0</v>
      </c>
      <c r="N127" s="157">
        <v>0</v>
      </c>
      <c r="O127" s="157">
        <v>0</v>
      </c>
    </row>
    <row r="128" spans="1:15" ht="90" x14ac:dyDescent="0.3">
      <c r="A128" s="5">
        <v>285</v>
      </c>
      <c r="B128" s="21" t="s">
        <v>392</v>
      </c>
      <c r="C128" s="21" t="s">
        <v>392</v>
      </c>
      <c r="D128" s="27" t="s">
        <v>393</v>
      </c>
      <c r="E128" s="7" t="s">
        <v>336</v>
      </c>
      <c r="F128" s="8">
        <v>200</v>
      </c>
      <c r="G128" s="161">
        <v>20</v>
      </c>
      <c r="H128" s="9">
        <v>20</v>
      </c>
      <c r="I128" s="10">
        <f t="shared" si="1"/>
        <v>4000</v>
      </c>
      <c r="J128" s="9"/>
      <c r="K128" s="11"/>
      <c r="L128" s="157">
        <v>0</v>
      </c>
      <c r="M128" s="157">
        <v>0</v>
      </c>
      <c r="N128" s="157">
        <v>0</v>
      </c>
      <c r="O128" s="157">
        <v>0</v>
      </c>
    </row>
    <row r="129" spans="1:15" ht="72" x14ac:dyDescent="0.3">
      <c r="A129" s="5">
        <v>286</v>
      </c>
      <c r="B129" s="21" t="s">
        <v>394</v>
      </c>
      <c r="C129" s="21" t="s">
        <v>394</v>
      </c>
      <c r="D129" s="27" t="s">
        <v>393</v>
      </c>
      <c r="E129" s="7" t="s">
        <v>336</v>
      </c>
      <c r="F129" s="8">
        <v>311</v>
      </c>
      <c r="G129" s="9">
        <v>10</v>
      </c>
      <c r="H129" s="9">
        <v>20</v>
      </c>
      <c r="I129" s="10">
        <f t="shared" si="1"/>
        <v>3110</v>
      </c>
      <c r="J129" s="9"/>
      <c r="K129" s="11"/>
      <c r="L129" s="157">
        <v>8</v>
      </c>
      <c r="M129" s="157">
        <v>2048</v>
      </c>
      <c r="N129" s="157">
        <v>0</v>
      </c>
      <c r="O129" s="157">
        <v>0</v>
      </c>
    </row>
    <row r="130" spans="1:15" x14ac:dyDescent="0.3">
      <c r="A130" s="5">
        <v>287</v>
      </c>
      <c r="B130" s="21" t="s">
        <v>395</v>
      </c>
      <c r="C130" s="26" t="s">
        <v>395</v>
      </c>
      <c r="D130" s="27" t="s">
        <v>396</v>
      </c>
      <c r="E130" s="7" t="s">
        <v>336</v>
      </c>
      <c r="F130" s="8">
        <v>483</v>
      </c>
      <c r="G130" s="9">
        <v>2400</v>
      </c>
      <c r="H130" s="9">
        <v>2400</v>
      </c>
      <c r="I130" s="10">
        <f t="shared" si="1"/>
        <v>1159200</v>
      </c>
      <c r="J130" s="9"/>
      <c r="K130" s="11"/>
      <c r="L130" s="157">
        <v>1800</v>
      </c>
      <c r="M130" s="157">
        <v>783000</v>
      </c>
      <c r="N130" s="157">
        <v>0</v>
      </c>
      <c r="O130" s="157">
        <v>0</v>
      </c>
    </row>
    <row r="131" spans="1:15" ht="72" x14ac:dyDescent="0.3">
      <c r="A131" s="5">
        <v>288</v>
      </c>
      <c r="B131" s="26" t="s">
        <v>397</v>
      </c>
      <c r="C131" s="21" t="s">
        <v>397</v>
      </c>
      <c r="D131" s="27" t="s">
        <v>398</v>
      </c>
      <c r="E131" s="7" t="s">
        <v>336</v>
      </c>
      <c r="F131" s="8">
        <v>630</v>
      </c>
      <c r="G131" s="9">
        <v>60</v>
      </c>
      <c r="H131" s="9">
        <v>60</v>
      </c>
      <c r="I131" s="10">
        <f t="shared" si="1"/>
        <v>37800</v>
      </c>
      <c r="J131" s="9"/>
      <c r="K131" s="11"/>
      <c r="L131" s="157">
        <v>60</v>
      </c>
      <c r="M131" s="157">
        <v>34080</v>
      </c>
      <c r="N131" s="157">
        <v>0</v>
      </c>
      <c r="O131" s="157">
        <v>0</v>
      </c>
    </row>
    <row r="132" spans="1:15" x14ac:dyDescent="0.3">
      <c r="A132" s="5">
        <v>289</v>
      </c>
      <c r="B132" s="26" t="s">
        <v>399</v>
      </c>
      <c r="C132" s="26" t="s">
        <v>400</v>
      </c>
      <c r="D132" s="27" t="s">
        <v>401</v>
      </c>
      <c r="E132" s="7" t="s">
        <v>336</v>
      </c>
      <c r="F132" s="8">
        <v>509</v>
      </c>
      <c r="G132" s="9">
        <v>24</v>
      </c>
      <c r="H132" s="9">
        <v>24</v>
      </c>
      <c r="I132" s="10">
        <f t="shared" si="1"/>
        <v>12216</v>
      </c>
      <c r="J132" s="9"/>
      <c r="K132" s="11"/>
      <c r="L132" s="157">
        <v>31</v>
      </c>
      <c r="M132" s="157">
        <v>13942</v>
      </c>
      <c r="N132" s="157">
        <v>0</v>
      </c>
      <c r="O132" s="157">
        <v>0</v>
      </c>
    </row>
    <row r="133" spans="1:15" x14ac:dyDescent="0.3">
      <c r="A133" s="5">
        <v>290</v>
      </c>
      <c r="B133" s="26" t="s">
        <v>402</v>
      </c>
      <c r="C133" s="26" t="s">
        <v>402</v>
      </c>
      <c r="D133" s="27" t="s">
        <v>403</v>
      </c>
      <c r="E133" s="7" t="s">
        <v>336</v>
      </c>
      <c r="F133" s="8">
        <v>372</v>
      </c>
      <c r="G133" s="9">
        <v>24</v>
      </c>
      <c r="H133" s="9">
        <v>24</v>
      </c>
      <c r="I133" s="10">
        <f t="shared" si="1"/>
        <v>8928</v>
      </c>
      <c r="J133" s="9"/>
      <c r="K133" s="11"/>
      <c r="L133" s="157">
        <v>24</v>
      </c>
      <c r="M133" s="157">
        <v>8040</v>
      </c>
      <c r="N133" s="157">
        <v>0</v>
      </c>
      <c r="O133" s="157">
        <v>0</v>
      </c>
    </row>
    <row r="134" spans="1:15" x14ac:dyDescent="0.3">
      <c r="A134" s="5">
        <v>291</v>
      </c>
      <c r="B134" s="26" t="s">
        <v>404</v>
      </c>
      <c r="C134" s="26" t="s">
        <v>404</v>
      </c>
      <c r="D134" s="27" t="s">
        <v>405</v>
      </c>
      <c r="E134" s="7" t="s">
        <v>336</v>
      </c>
      <c r="F134" s="8">
        <v>289</v>
      </c>
      <c r="G134" s="161">
        <v>24</v>
      </c>
      <c r="H134" s="9">
        <v>24</v>
      </c>
      <c r="I134" s="10">
        <f t="shared" si="1"/>
        <v>6936</v>
      </c>
      <c r="J134" s="9"/>
      <c r="K134" s="11"/>
      <c r="L134" s="157">
        <v>0</v>
      </c>
      <c r="M134" s="157">
        <v>0</v>
      </c>
      <c r="N134" s="157">
        <v>0</v>
      </c>
      <c r="O134" s="157">
        <v>0</v>
      </c>
    </row>
    <row r="135" spans="1:15" x14ac:dyDescent="0.3">
      <c r="A135" s="5">
        <v>292</v>
      </c>
      <c r="B135" s="26" t="s">
        <v>406</v>
      </c>
      <c r="C135" s="26" t="s">
        <v>407</v>
      </c>
      <c r="D135" s="27" t="s">
        <v>408</v>
      </c>
      <c r="E135" s="7" t="s">
        <v>336</v>
      </c>
      <c r="F135" s="8">
        <v>350</v>
      </c>
      <c r="G135" s="9">
        <v>10</v>
      </c>
      <c r="H135" s="9">
        <v>10</v>
      </c>
      <c r="I135" s="10">
        <f t="shared" si="1"/>
        <v>3500</v>
      </c>
      <c r="J135" s="9"/>
      <c r="K135" s="11"/>
      <c r="L135" s="157">
        <v>2</v>
      </c>
      <c r="M135" s="157">
        <v>290</v>
      </c>
      <c r="N135" s="157">
        <v>0</v>
      </c>
      <c r="O135" s="157">
        <v>0</v>
      </c>
    </row>
    <row r="136" spans="1:15" x14ac:dyDescent="0.3">
      <c r="A136" s="5">
        <v>293</v>
      </c>
      <c r="B136" s="26" t="s">
        <v>409</v>
      </c>
      <c r="C136" s="26" t="s">
        <v>410</v>
      </c>
      <c r="D136" s="27" t="s">
        <v>411</v>
      </c>
      <c r="E136" s="7" t="s">
        <v>336</v>
      </c>
      <c r="F136" s="8">
        <v>347</v>
      </c>
      <c r="G136" s="9">
        <v>50</v>
      </c>
      <c r="H136" s="9">
        <v>50</v>
      </c>
      <c r="I136" s="10">
        <f t="shared" si="1"/>
        <v>17350</v>
      </c>
      <c r="J136" s="9"/>
      <c r="K136" s="11"/>
      <c r="L136" s="157">
        <v>25</v>
      </c>
      <c r="M136" s="157">
        <v>7825</v>
      </c>
      <c r="N136" s="157">
        <v>0</v>
      </c>
      <c r="O136" s="157">
        <v>0</v>
      </c>
    </row>
    <row r="137" spans="1:15" x14ac:dyDescent="0.3">
      <c r="A137" s="5">
        <v>294</v>
      </c>
      <c r="B137" s="26" t="s">
        <v>412</v>
      </c>
      <c r="C137" s="26" t="s">
        <v>413</v>
      </c>
      <c r="D137" s="27" t="s">
        <v>414</v>
      </c>
      <c r="E137" s="7" t="s">
        <v>336</v>
      </c>
      <c r="F137" s="8">
        <v>261</v>
      </c>
      <c r="G137" s="9">
        <v>5</v>
      </c>
      <c r="H137" s="9">
        <v>5</v>
      </c>
      <c r="I137" s="10">
        <f t="shared" si="1"/>
        <v>1305</v>
      </c>
      <c r="J137" s="9"/>
      <c r="K137" s="11"/>
      <c r="L137" s="157">
        <v>1</v>
      </c>
      <c r="M137" s="157">
        <v>235</v>
      </c>
      <c r="N137" s="157">
        <v>0</v>
      </c>
      <c r="O137" s="157">
        <v>0</v>
      </c>
    </row>
    <row r="138" spans="1:15" s="4" customFormat="1" ht="17.399999999999999" x14ac:dyDescent="0.3">
      <c r="A138" s="155"/>
      <c r="B138" s="155" t="s">
        <v>621</v>
      </c>
      <c r="C138" s="155"/>
      <c r="D138" s="155"/>
      <c r="E138" s="155"/>
      <c r="F138" s="155"/>
      <c r="G138" s="155"/>
      <c r="H138" s="155"/>
      <c r="I138" s="154">
        <f>SUM(I9:I137)</f>
        <v>47851988.132999994</v>
      </c>
      <c r="J138" s="154">
        <f t="shared" ref="J138:O138" si="2">SUM(J9:J137)</f>
        <v>0</v>
      </c>
      <c r="K138" s="154">
        <f t="shared" si="2"/>
        <v>0</v>
      </c>
      <c r="L138" s="159">
        <f t="shared" si="2"/>
        <v>108705</v>
      </c>
      <c r="M138" s="159">
        <f t="shared" si="2"/>
        <v>35411348.490000002</v>
      </c>
      <c r="N138" s="159">
        <f t="shared" si="2"/>
        <v>10595</v>
      </c>
      <c r="O138" s="159">
        <f t="shared" si="2"/>
        <v>2757016.3800000004</v>
      </c>
    </row>
    <row r="139" spans="1:15" x14ac:dyDescent="0.3">
      <c r="A139" s="28"/>
      <c r="B139" s="29"/>
      <c r="F139" s="31"/>
    </row>
    <row r="140" spans="1:15" x14ac:dyDescent="0.3">
      <c r="A140" s="28"/>
      <c r="B140" s="29"/>
      <c r="F140" s="31"/>
    </row>
    <row r="141" spans="1:15" x14ac:dyDescent="0.3">
      <c r="A141" s="28"/>
      <c r="B141" s="29"/>
      <c r="F141" s="31"/>
    </row>
    <row r="142" spans="1:15" x14ac:dyDescent="0.3">
      <c r="A142" s="28"/>
      <c r="B142" s="29"/>
      <c r="F142" s="31"/>
    </row>
    <row r="143" spans="1:15" x14ac:dyDescent="0.3">
      <c r="A143" s="28"/>
      <c r="B143" s="29"/>
      <c r="F143" s="31"/>
    </row>
    <row r="144" spans="1:15" x14ac:dyDescent="0.3">
      <c r="A144" s="28"/>
      <c r="B144" s="29"/>
      <c r="F144" s="31"/>
    </row>
    <row r="145" spans="1:6" x14ac:dyDescent="0.3">
      <c r="A145" s="28"/>
      <c r="B145" s="29"/>
      <c r="F145" s="31"/>
    </row>
    <row r="146" spans="1:6" x14ac:dyDescent="0.3">
      <c r="A146" s="28"/>
      <c r="B146" s="29"/>
      <c r="F146" s="31"/>
    </row>
    <row r="147" spans="1:6" x14ac:dyDescent="0.3">
      <c r="A147" s="28"/>
      <c r="B147" s="29"/>
      <c r="F147" s="31"/>
    </row>
    <row r="148" spans="1:6" x14ac:dyDescent="0.3">
      <c r="A148" s="28"/>
      <c r="B148" s="29"/>
      <c r="F148" s="31"/>
    </row>
    <row r="149" spans="1:6" x14ac:dyDescent="0.3">
      <c r="A149" s="28"/>
      <c r="B149" s="29"/>
      <c r="F149" s="31"/>
    </row>
    <row r="150" spans="1:6" x14ac:dyDescent="0.3">
      <c r="A150" s="28"/>
      <c r="B150" s="29"/>
      <c r="F150" s="31"/>
    </row>
    <row r="151" spans="1:6" x14ac:dyDescent="0.3">
      <c r="A151" s="28"/>
      <c r="B151" s="29"/>
      <c r="F151" s="31"/>
    </row>
    <row r="152" spans="1:6" x14ac:dyDescent="0.3">
      <c r="A152" s="28"/>
      <c r="B152" s="29"/>
      <c r="F152" s="31"/>
    </row>
    <row r="153" spans="1:6" x14ac:dyDescent="0.3">
      <c r="A153" s="28"/>
      <c r="B153" s="29"/>
      <c r="F153" s="31"/>
    </row>
    <row r="154" spans="1:6" x14ac:dyDescent="0.3">
      <c r="A154" s="28"/>
      <c r="B154" s="29"/>
      <c r="F154" s="31"/>
    </row>
    <row r="155" spans="1:6" x14ac:dyDescent="0.3">
      <c r="A155" s="28"/>
      <c r="B155" s="29"/>
      <c r="F155" s="31"/>
    </row>
    <row r="156" spans="1:6" x14ac:dyDescent="0.3">
      <c r="A156" s="28"/>
      <c r="B156" s="29"/>
      <c r="F156" s="31"/>
    </row>
    <row r="157" spans="1:6" x14ac:dyDescent="0.3">
      <c r="A157" s="28"/>
      <c r="B157" s="29"/>
      <c r="F157" s="31"/>
    </row>
    <row r="158" spans="1:6" x14ac:dyDescent="0.3">
      <c r="A158" s="28"/>
      <c r="B158" s="29"/>
      <c r="F158" s="31"/>
    </row>
    <row r="159" spans="1:6" x14ac:dyDescent="0.3">
      <c r="A159" s="28"/>
      <c r="B159" s="29"/>
      <c r="F159" s="31"/>
    </row>
    <row r="160" spans="1:6" x14ac:dyDescent="0.3">
      <c r="A160" s="28"/>
      <c r="B160" s="29"/>
      <c r="F160" s="31"/>
    </row>
    <row r="161" spans="1:6" x14ac:dyDescent="0.3">
      <c r="A161" s="28"/>
      <c r="B161" s="29"/>
      <c r="F161" s="31"/>
    </row>
    <row r="162" spans="1:6" x14ac:dyDescent="0.3">
      <c r="A162" s="28"/>
      <c r="B162" s="29"/>
      <c r="F162" s="31"/>
    </row>
    <row r="163" spans="1:6" x14ac:dyDescent="0.3">
      <c r="A163" s="28"/>
      <c r="B163" s="29"/>
      <c r="F163" s="31"/>
    </row>
    <row r="164" spans="1:6" x14ac:dyDescent="0.3">
      <c r="A164" s="28"/>
      <c r="B164" s="29"/>
      <c r="F164" s="31"/>
    </row>
    <row r="165" spans="1:6" x14ac:dyDescent="0.3">
      <c r="A165" s="28"/>
      <c r="B165" s="29"/>
      <c r="F165" s="31"/>
    </row>
    <row r="166" spans="1:6" x14ac:dyDescent="0.3">
      <c r="A166" s="28"/>
      <c r="B166" s="29"/>
      <c r="F166" s="31"/>
    </row>
    <row r="167" spans="1:6" x14ac:dyDescent="0.3">
      <c r="A167" s="28"/>
      <c r="B167" s="29"/>
      <c r="F167" s="31"/>
    </row>
    <row r="168" spans="1:6" x14ac:dyDescent="0.3">
      <c r="A168" s="28"/>
      <c r="B168" s="29"/>
      <c r="F168" s="31"/>
    </row>
    <row r="169" spans="1:6" x14ac:dyDescent="0.3">
      <c r="A169" s="28"/>
      <c r="B169" s="29"/>
      <c r="F169" s="31"/>
    </row>
    <row r="170" spans="1:6" x14ac:dyDescent="0.3">
      <c r="A170" s="28"/>
      <c r="B170" s="29"/>
      <c r="F170" s="31"/>
    </row>
    <row r="171" spans="1:6" x14ac:dyDescent="0.3">
      <c r="A171" s="28"/>
      <c r="B171" s="29"/>
      <c r="F171" s="31"/>
    </row>
    <row r="172" spans="1:6" x14ac:dyDescent="0.3">
      <c r="A172" s="28"/>
      <c r="B172" s="29"/>
      <c r="F172" s="31"/>
    </row>
    <row r="173" spans="1:6" x14ac:dyDescent="0.3">
      <c r="A173" s="28"/>
      <c r="B173" s="29"/>
      <c r="F173" s="31"/>
    </row>
    <row r="174" spans="1:6" x14ac:dyDescent="0.3">
      <c r="A174" s="28"/>
      <c r="B174" s="29"/>
      <c r="F174" s="31"/>
    </row>
    <row r="175" spans="1:6" x14ac:dyDescent="0.3">
      <c r="A175" s="28"/>
      <c r="B175" s="29"/>
      <c r="F175" s="31"/>
    </row>
    <row r="176" spans="1:6" x14ac:dyDescent="0.3">
      <c r="A176" s="28"/>
      <c r="B176" s="29"/>
      <c r="F176" s="31"/>
    </row>
    <row r="177" spans="1:6" x14ac:dyDescent="0.3">
      <c r="A177" s="28"/>
      <c r="B177" s="29"/>
      <c r="F177" s="31"/>
    </row>
    <row r="178" spans="1:6" x14ac:dyDescent="0.3">
      <c r="A178" s="28"/>
      <c r="B178" s="29"/>
      <c r="F178" s="31"/>
    </row>
    <row r="179" spans="1:6" x14ac:dyDescent="0.3">
      <c r="A179" s="28"/>
      <c r="B179" s="29"/>
      <c r="F179" s="31"/>
    </row>
    <row r="180" spans="1:6" x14ac:dyDescent="0.3">
      <c r="A180" s="28"/>
      <c r="B180" s="29"/>
      <c r="F180" s="31"/>
    </row>
    <row r="181" spans="1:6" x14ac:dyDescent="0.3">
      <c r="A181" s="28"/>
      <c r="B181" s="29"/>
      <c r="F181" s="31"/>
    </row>
    <row r="182" spans="1:6" x14ac:dyDescent="0.3">
      <c r="A182" s="28"/>
      <c r="B182" s="29"/>
      <c r="F182" s="31"/>
    </row>
    <row r="183" spans="1:6" x14ac:dyDescent="0.3">
      <c r="A183" s="28"/>
      <c r="B183" s="29"/>
      <c r="F183" s="31"/>
    </row>
    <row r="184" spans="1:6" x14ac:dyDescent="0.3">
      <c r="A184" s="28"/>
      <c r="B184" s="29"/>
      <c r="F184" s="31"/>
    </row>
    <row r="185" spans="1:6" x14ac:dyDescent="0.3">
      <c r="A185" s="28"/>
      <c r="B185" s="29"/>
      <c r="F185" s="31"/>
    </row>
    <row r="186" spans="1:6" x14ac:dyDescent="0.3">
      <c r="A186" s="28"/>
      <c r="B186" s="29"/>
      <c r="F186" s="31"/>
    </row>
    <row r="187" spans="1:6" x14ac:dyDescent="0.3">
      <c r="A187" s="28"/>
      <c r="B187" s="29"/>
      <c r="F187" s="31"/>
    </row>
    <row r="188" spans="1:6" x14ac:dyDescent="0.3">
      <c r="A188" s="28"/>
      <c r="B188" s="29"/>
      <c r="F188" s="31"/>
    </row>
    <row r="189" spans="1:6" x14ac:dyDescent="0.3">
      <c r="A189" s="28"/>
      <c r="B189" s="29"/>
      <c r="F189" s="31"/>
    </row>
    <row r="190" spans="1:6" x14ac:dyDescent="0.3">
      <c r="A190" s="28"/>
      <c r="B190" s="29"/>
      <c r="F190" s="31"/>
    </row>
    <row r="191" spans="1:6" x14ac:dyDescent="0.3">
      <c r="A191" s="28"/>
      <c r="B191" s="29"/>
      <c r="F191" s="31"/>
    </row>
    <row r="192" spans="1:6" x14ac:dyDescent="0.3">
      <c r="A192" s="28"/>
      <c r="B192" s="29"/>
      <c r="F192" s="31"/>
    </row>
    <row r="193" spans="1:6" x14ac:dyDescent="0.3">
      <c r="A193" s="28"/>
      <c r="B193" s="29"/>
      <c r="F193" s="31"/>
    </row>
    <row r="194" spans="1:6" x14ac:dyDescent="0.3">
      <c r="A194" s="28"/>
      <c r="B194" s="29"/>
      <c r="F194" s="31"/>
    </row>
    <row r="195" spans="1:6" x14ac:dyDescent="0.3">
      <c r="A195" s="28"/>
      <c r="B195" s="29"/>
      <c r="F195" s="31"/>
    </row>
    <row r="196" spans="1:6" x14ac:dyDescent="0.3">
      <c r="A196" s="28"/>
      <c r="B196" s="29"/>
      <c r="F196" s="31"/>
    </row>
    <row r="197" spans="1:6" x14ac:dyDescent="0.3">
      <c r="A197" s="28"/>
      <c r="B197" s="29"/>
      <c r="F197" s="31"/>
    </row>
    <row r="198" spans="1:6" x14ac:dyDescent="0.3">
      <c r="A198" s="28"/>
      <c r="B198" s="29"/>
      <c r="F198" s="31"/>
    </row>
    <row r="199" spans="1:6" x14ac:dyDescent="0.3">
      <c r="A199" s="28"/>
      <c r="B199" s="29"/>
      <c r="F199" s="31"/>
    </row>
    <row r="200" spans="1:6" x14ac:dyDescent="0.3">
      <c r="A200" s="28"/>
      <c r="B200" s="29"/>
      <c r="F200" s="31"/>
    </row>
    <row r="201" spans="1:6" x14ac:dyDescent="0.3">
      <c r="A201" s="28"/>
      <c r="B201" s="29"/>
      <c r="F201" s="31"/>
    </row>
    <row r="202" spans="1:6" x14ac:dyDescent="0.3">
      <c r="A202" s="28"/>
      <c r="B202" s="29"/>
      <c r="F202" s="31"/>
    </row>
    <row r="203" spans="1:6" x14ac:dyDescent="0.3">
      <c r="A203" s="28"/>
      <c r="B203" s="29"/>
      <c r="F203" s="31"/>
    </row>
    <row r="204" spans="1:6" x14ac:dyDescent="0.3">
      <c r="A204" s="28"/>
      <c r="B204" s="29"/>
      <c r="F204" s="31"/>
    </row>
    <row r="205" spans="1:6" x14ac:dyDescent="0.3">
      <c r="A205" s="28"/>
      <c r="B205" s="29"/>
      <c r="F205" s="31"/>
    </row>
    <row r="206" spans="1:6" x14ac:dyDescent="0.3">
      <c r="A206" s="28"/>
      <c r="B206" s="29"/>
      <c r="F206" s="31"/>
    </row>
    <row r="207" spans="1:6" x14ac:dyDescent="0.3">
      <c r="A207" s="28"/>
      <c r="B207" s="29"/>
      <c r="F207" s="31"/>
    </row>
    <row r="208" spans="1:6" x14ac:dyDescent="0.3">
      <c r="A208" s="28"/>
      <c r="B208" s="29"/>
      <c r="F208" s="31"/>
    </row>
    <row r="209" spans="1:6" x14ac:dyDescent="0.3">
      <c r="A209" s="28"/>
      <c r="B209" s="29"/>
      <c r="F209" s="31"/>
    </row>
    <row r="210" spans="1:6" x14ac:dyDescent="0.3">
      <c r="A210" s="28"/>
      <c r="B210" s="29"/>
      <c r="F210" s="31"/>
    </row>
    <row r="211" spans="1:6" x14ac:dyDescent="0.3">
      <c r="A211" s="28"/>
      <c r="B211" s="29"/>
      <c r="F211" s="31"/>
    </row>
    <row r="212" spans="1:6" x14ac:dyDescent="0.3">
      <c r="A212" s="28"/>
      <c r="B212" s="29"/>
      <c r="F212" s="31"/>
    </row>
    <row r="213" spans="1:6" x14ac:dyDescent="0.3">
      <c r="A213" s="28"/>
      <c r="B213" s="29"/>
      <c r="F213" s="31"/>
    </row>
    <row r="214" spans="1:6" x14ac:dyDescent="0.3">
      <c r="A214" s="28"/>
      <c r="B214" s="29"/>
      <c r="F214" s="31"/>
    </row>
    <row r="215" spans="1:6" x14ac:dyDescent="0.3">
      <c r="A215" s="28"/>
      <c r="B215" s="29"/>
      <c r="F215" s="31"/>
    </row>
    <row r="216" spans="1:6" x14ac:dyDescent="0.3">
      <c r="A216" s="28"/>
      <c r="B216" s="29"/>
      <c r="F216" s="31"/>
    </row>
    <row r="217" spans="1:6" x14ac:dyDescent="0.3">
      <c r="A217" s="28"/>
      <c r="B217" s="29"/>
      <c r="F217" s="31"/>
    </row>
    <row r="218" spans="1:6" x14ac:dyDescent="0.3">
      <c r="A218" s="28"/>
      <c r="B218" s="29"/>
      <c r="F218" s="31"/>
    </row>
    <row r="219" spans="1:6" x14ac:dyDescent="0.3">
      <c r="A219" s="28"/>
      <c r="B219" s="29"/>
      <c r="F219" s="31"/>
    </row>
    <row r="220" spans="1:6" x14ac:dyDescent="0.3">
      <c r="A220" s="28"/>
      <c r="B220" s="29"/>
      <c r="F220" s="31"/>
    </row>
    <row r="221" spans="1:6" x14ac:dyDescent="0.3">
      <c r="A221" s="28"/>
      <c r="B221" s="29"/>
      <c r="F221" s="31"/>
    </row>
    <row r="222" spans="1:6" x14ac:dyDescent="0.3">
      <c r="A222" s="28"/>
      <c r="B222" s="29"/>
      <c r="F222" s="31"/>
    </row>
    <row r="223" spans="1:6" x14ac:dyDescent="0.3">
      <c r="A223" s="28"/>
      <c r="B223" s="29"/>
      <c r="F223" s="31"/>
    </row>
    <row r="224" spans="1:6" x14ac:dyDescent="0.3">
      <c r="A224" s="28"/>
      <c r="B224" s="29"/>
      <c r="F224" s="31"/>
    </row>
    <row r="225" spans="1:6" x14ac:dyDescent="0.3">
      <c r="A225" s="28"/>
      <c r="B225" s="29"/>
      <c r="F225" s="31"/>
    </row>
    <row r="226" spans="1:6" x14ac:dyDescent="0.3">
      <c r="A226" s="28"/>
      <c r="B226" s="29"/>
      <c r="F226" s="31"/>
    </row>
    <row r="227" spans="1:6" x14ac:dyDescent="0.3">
      <c r="A227" s="28"/>
      <c r="B227" s="29"/>
      <c r="F227" s="31"/>
    </row>
    <row r="228" spans="1:6" x14ac:dyDescent="0.3">
      <c r="A228" s="28"/>
      <c r="B228" s="29"/>
      <c r="F228" s="31"/>
    </row>
    <row r="229" spans="1:6" x14ac:dyDescent="0.3">
      <c r="A229" s="28"/>
      <c r="B229" s="29"/>
      <c r="F229" s="31"/>
    </row>
    <row r="230" spans="1:6" x14ac:dyDescent="0.3">
      <c r="A230" s="28"/>
      <c r="B230" s="29"/>
      <c r="F230" s="31"/>
    </row>
    <row r="231" spans="1:6" x14ac:dyDescent="0.3">
      <c r="A231" s="28"/>
      <c r="B231" s="29"/>
      <c r="F231" s="31"/>
    </row>
    <row r="232" spans="1:6" x14ac:dyDescent="0.3">
      <c r="A232" s="28"/>
      <c r="B232" s="29"/>
      <c r="F232" s="31"/>
    </row>
    <row r="233" spans="1:6" x14ac:dyDescent="0.3">
      <c r="A233" s="28"/>
      <c r="B233" s="29"/>
      <c r="F233" s="31"/>
    </row>
    <row r="234" spans="1:6" x14ac:dyDescent="0.3">
      <c r="A234" s="28"/>
      <c r="B234" s="29"/>
      <c r="F234" s="31"/>
    </row>
    <row r="235" spans="1:6" x14ac:dyDescent="0.3">
      <c r="A235" s="28"/>
      <c r="B235" s="29"/>
      <c r="F235" s="31"/>
    </row>
    <row r="236" spans="1:6" x14ac:dyDescent="0.3">
      <c r="A236" s="28"/>
      <c r="B236" s="29"/>
      <c r="F236" s="31"/>
    </row>
    <row r="237" spans="1:6" x14ac:dyDescent="0.3">
      <c r="A237" s="28"/>
      <c r="B237" s="29"/>
      <c r="F237" s="31"/>
    </row>
    <row r="238" spans="1:6" x14ac:dyDescent="0.3">
      <c r="A238" s="28"/>
      <c r="B238" s="29"/>
      <c r="F238" s="31"/>
    </row>
    <row r="239" spans="1:6" x14ac:dyDescent="0.3">
      <c r="A239" s="28"/>
      <c r="B239" s="29"/>
      <c r="F239" s="31"/>
    </row>
    <row r="240" spans="1:6" x14ac:dyDescent="0.3">
      <c r="A240" s="28"/>
      <c r="B240" s="29"/>
      <c r="F240" s="31"/>
    </row>
    <row r="241" spans="1:6" x14ac:dyDescent="0.3">
      <c r="A241" s="28"/>
      <c r="B241" s="29"/>
      <c r="F241" s="31"/>
    </row>
    <row r="242" spans="1:6" x14ac:dyDescent="0.3">
      <c r="A242" s="28"/>
      <c r="B242" s="29"/>
      <c r="F242" s="31"/>
    </row>
    <row r="243" spans="1:6" x14ac:dyDescent="0.3">
      <c r="A243" s="28"/>
      <c r="B243" s="29"/>
      <c r="F243" s="31"/>
    </row>
    <row r="244" spans="1:6" x14ac:dyDescent="0.3">
      <c r="A244" s="28"/>
      <c r="B244" s="29"/>
      <c r="F244" s="31"/>
    </row>
    <row r="245" spans="1:6" x14ac:dyDescent="0.3">
      <c r="A245" s="28"/>
      <c r="B245" s="29"/>
      <c r="F245" s="31"/>
    </row>
    <row r="246" spans="1:6" x14ac:dyDescent="0.3">
      <c r="A246" s="28"/>
      <c r="B246" s="29"/>
      <c r="F246" s="31"/>
    </row>
    <row r="247" spans="1:6" x14ac:dyDescent="0.3">
      <c r="A247" s="28"/>
      <c r="B247" s="29"/>
      <c r="F247" s="31"/>
    </row>
    <row r="248" spans="1:6" x14ac:dyDescent="0.3">
      <c r="A248" s="28"/>
      <c r="B248" s="29"/>
      <c r="F248" s="31"/>
    </row>
    <row r="249" spans="1:6" x14ac:dyDescent="0.3">
      <c r="A249" s="28"/>
      <c r="B249" s="29"/>
      <c r="F249" s="31"/>
    </row>
    <row r="250" spans="1:6" x14ac:dyDescent="0.3">
      <c r="A250" s="28"/>
      <c r="B250" s="29"/>
      <c r="F250" s="31"/>
    </row>
    <row r="251" spans="1:6" x14ac:dyDescent="0.3">
      <c r="A251" s="28"/>
      <c r="B251" s="29"/>
      <c r="F251" s="31"/>
    </row>
    <row r="252" spans="1:6" x14ac:dyDescent="0.3">
      <c r="A252" s="28"/>
      <c r="B252" s="29"/>
      <c r="F252" s="31"/>
    </row>
    <row r="253" spans="1:6" x14ac:dyDescent="0.3">
      <c r="A253" s="28"/>
      <c r="B253" s="29"/>
      <c r="F253" s="31"/>
    </row>
    <row r="254" spans="1:6" x14ac:dyDescent="0.3">
      <c r="A254" s="28"/>
      <c r="B254" s="29"/>
      <c r="F254" s="31"/>
    </row>
    <row r="255" spans="1:6" x14ac:dyDescent="0.3">
      <c r="A255" s="28"/>
      <c r="B255" s="29"/>
      <c r="F255" s="31"/>
    </row>
    <row r="256" spans="1:6" x14ac:dyDescent="0.3">
      <c r="A256" s="28"/>
      <c r="B256" s="29"/>
      <c r="F256" s="31"/>
    </row>
    <row r="257" spans="1:6" x14ac:dyDescent="0.3">
      <c r="A257" s="28"/>
      <c r="B257" s="29"/>
      <c r="F257" s="31"/>
    </row>
    <row r="258" spans="1:6" x14ac:dyDescent="0.3">
      <c r="A258" s="28"/>
      <c r="B258" s="29"/>
      <c r="F258" s="31"/>
    </row>
    <row r="259" spans="1:6" x14ac:dyDescent="0.3">
      <c r="A259" s="28"/>
      <c r="B259" s="29"/>
      <c r="F259" s="31"/>
    </row>
    <row r="260" spans="1:6" x14ac:dyDescent="0.3">
      <c r="A260" s="28"/>
      <c r="B260" s="29"/>
      <c r="F260" s="31"/>
    </row>
    <row r="261" spans="1:6" x14ac:dyDescent="0.3">
      <c r="A261" s="28"/>
      <c r="B261" s="29"/>
      <c r="F261" s="31"/>
    </row>
    <row r="262" spans="1:6" x14ac:dyDescent="0.3">
      <c r="A262" s="28"/>
      <c r="B262" s="29"/>
      <c r="F262" s="31"/>
    </row>
    <row r="263" spans="1:6" x14ac:dyDescent="0.3">
      <c r="A263" s="28"/>
      <c r="B263" s="29"/>
      <c r="F263" s="31"/>
    </row>
    <row r="264" spans="1:6" x14ac:dyDescent="0.3">
      <c r="A264" s="28"/>
      <c r="B264" s="29"/>
      <c r="F264" s="31"/>
    </row>
    <row r="265" spans="1:6" x14ac:dyDescent="0.3">
      <c r="A265" s="28"/>
      <c r="B265" s="29"/>
      <c r="F265" s="31"/>
    </row>
    <row r="266" spans="1:6" x14ac:dyDescent="0.3">
      <c r="A266" s="28"/>
      <c r="B266" s="29"/>
      <c r="F266" s="31"/>
    </row>
    <row r="267" spans="1:6" x14ac:dyDescent="0.3">
      <c r="A267" s="28"/>
      <c r="B267" s="29"/>
      <c r="F267" s="31"/>
    </row>
    <row r="268" spans="1:6" x14ac:dyDescent="0.3">
      <c r="A268" s="28"/>
      <c r="B268" s="29"/>
      <c r="F268" s="31"/>
    </row>
    <row r="269" spans="1:6" x14ac:dyDescent="0.3">
      <c r="A269" s="28"/>
      <c r="B269" s="29"/>
      <c r="F269" s="31"/>
    </row>
    <row r="270" spans="1:6" x14ac:dyDescent="0.3">
      <c r="A270" s="28"/>
      <c r="B270" s="29"/>
      <c r="F270" s="31"/>
    </row>
    <row r="271" spans="1:6" x14ac:dyDescent="0.3">
      <c r="A271" s="28"/>
      <c r="B271" s="29"/>
      <c r="F271" s="31"/>
    </row>
    <row r="272" spans="1:6" x14ac:dyDescent="0.3">
      <c r="A272" s="28"/>
      <c r="B272" s="29"/>
      <c r="F272" s="31"/>
    </row>
    <row r="273" spans="1:6" x14ac:dyDescent="0.3">
      <c r="A273" s="28"/>
      <c r="B273" s="29"/>
      <c r="F273" s="31"/>
    </row>
    <row r="274" spans="1:6" x14ac:dyDescent="0.3">
      <c r="A274" s="28"/>
      <c r="B274" s="29"/>
      <c r="F274" s="31"/>
    </row>
    <row r="275" spans="1:6" x14ac:dyDescent="0.3">
      <c r="A275" s="28"/>
      <c r="B275" s="29"/>
      <c r="F275" s="31"/>
    </row>
    <row r="276" spans="1:6" x14ac:dyDescent="0.3">
      <c r="A276" s="28"/>
      <c r="B276" s="29"/>
      <c r="F276" s="31"/>
    </row>
    <row r="277" spans="1:6" x14ac:dyDescent="0.3">
      <c r="A277" s="28"/>
      <c r="B277" s="29"/>
      <c r="F277" s="31"/>
    </row>
    <row r="278" spans="1:6" x14ac:dyDescent="0.3">
      <c r="A278" s="28"/>
      <c r="B278" s="29"/>
      <c r="F278" s="31"/>
    </row>
    <row r="279" spans="1:6" x14ac:dyDescent="0.3">
      <c r="A279" s="28"/>
      <c r="B279" s="29"/>
      <c r="F279" s="31"/>
    </row>
    <row r="280" spans="1:6" x14ac:dyDescent="0.3">
      <c r="A280" s="28"/>
      <c r="B280" s="29"/>
      <c r="F280" s="31"/>
    </row>
    <row r="281" spans="1:6" x14ac:dyDescent="0.3">
      <c r="A281" s="28"/>
      <c r="B281" s="29"/>
      <c r="F281" s="31"/>
    </row>
    <row r="282" spans="1:6" x14ac:dyDescent="0.3">
      <c r="A282" s="28"/>
      <c r="B282" s="29"/>
      <c r="F282" s="31"/>
    </row>
    <row r="283" spans="1:6" x14ac:dyDescent="0.3">
      <c r="A283" s="28"/>
      <c r="B283" s="29"/>
      <c r="F283" s="31"/>
    </row>
    <row r="284" spans="1:6" x14ac:dyDescent="0.3">
      <c r="A284" s="28"/>
      <c r="B284" s="29"/>
      <c r="F284" s="31"/>
    </row>
    <row r="285" spans="1:6" x14ac:dyDescent="0.3">
      <c r="A285" s="28"/>
      <c r="B285" s="29"/>
      <c r="F285" s="31"/>
    </row>
    <row r="286" spans="1:6" x14ac:dyDescent="0.3">
      <c r="A286" s="28"/>
      <c r="B286" s="29"/>
      <c r="F286" s="31"/>
    </row>
    <row r="287" spans="1:6" x14ac:dyDescent="0.3">
      <c r="A287" s="28"/>
      <c r="B287" s="29"/>
      <c r="F287" s="31"/>
    </row>
    <row r="288" spans="1:6" x14ac:dyDescent="0.3">
      <c r="A288" s="28"/>
      <c r="B288" s="29"/>
      <c r="F288" s="31"/>
    </row>
    <row r="289" spans="1:6" x14ac:dyDescent="0.3">
      <c r="A289" s="28"/>
      <c r="B289" s="29"/>
      <c r="F289" s="31"/>
    </row>
    <row r="290" spans="1:6" x14ac:dyDescent="0.3">
      <c r="A290" s="28"/>
      <c r="B290" s="29"/>
      <c r="F290" s="31"/>
    </row>
    <row r="291" spans="1:6" x14ac:dyDescent="0.3">
      <c r="A291" s="28"/>
      <c r="B291" s="29"/>
      <c r="F291" s="31"/>
    </row>
    <row r="292" spans="1:6" x14ac:dyDescent="0.3">
      <c r="A292" s="28"/>
      <c r="B292" s="29"/>
      <c r="F292" s="31"/>
    </row>
    <row r="293" spans="1:6" x14ac:dyDescent="0.3">
      <c r="A293" s="28"/>
      <c r="B293" s="29"/>
      <c r="F293" s="31"/>
    </row>
    <row r="294" spans="1:6" x14ac:dyDescent="0.3">
      <c r="A294" s="28"/>
      <c r="B294" s="29"/>
      <c r="F294" s="31"/>
    </row>
    <row r="295" spans="1:6" x14ac:dyDescent="0.3">
      <c r="A295" s="28"/>
      <c r="B295" s="29"/>
      <c r="F295" s="31"/>
    </row>
    <row r="296" spans="1:6" x14ac:dyDescent="0.3">
      <c r="A296" s="28"/>
      <c r="B296" s="29"/>
      <c r="F296" s="31"/>
    </row>
    <row r="297" spans="1:6" x14ac:dyDescent="0.3">
      <c r="A297" s="28"/>
      <c r="B297" s="29"/>
      <c r="F297" s="31"/>
    </row>
    <row r="298" spans="1:6" x14ac:dyDescent="0.3">
      <c r="A298" s="28"/>
      <c r="B298" s="29"/>
      <c r="F298" s="31"/>
    </row>
    <row r="299" spans="1:6" x14ac:dyDescent="0.3">
      <c r="A299" s="28"/>
      <c r="B299" s="29"/>
      <c r="F299" s="31"/>
    </row>
    <row r="300" spans="1:6" x14ac:dyDescent="0.3">
      <c r="A300" s="28"/>
      <c r="B300" s="29"/>
      <c r="F300" s="31"/>
    </row>
    <row r="301" spans="1:6" x14ac:dyDescent="0.3">
      <c r="A301" s="28"/>
      <c r="B301" s="29"/>
      <c r="F301" s="31"/>
    </row>
    <row r="302" spans="1:6" x14ac:dyDescent="0.3">
      <c r="A302" s="28"/>
      <c r="B302" s="29"/>
      <c r="F302" s="31"/>
    </row>
    <row r="303" spans="1:6" x14ac:dyDescent="0.3">
      <c r="A303" s="28"/>
      <c r="B303" s="29"/>
      <c r="F303" s="31"/>
    </row>
    <row r="304" spans="1:6" x14ac:dyDescent="0.3">
      <c r="A304" s="28"/>
      <c r="B304" s="29"/>
      <c r="F304" s="31"/>
    </row>
    <row r="305" spans="1:6" x14ac:dyDescent="0.3">
      <c r="A305" s="28"/>
      <c r="B305" s="29"/>
      <c r="F305" s="31"/>
    </row>
    <row r="306" spans="1:6" x14ac:dyDescent="0.3">
      <c r="A306" s="28"/>
      <c r="B306" s="29"/>
      <c r="F306" s="31"/>
    </row>
    <row r="307" spans="1:6" x14ac:dyDescent="0.3">
      <c r="A307" s="28"/>
      <c r="B307" s="29"/>
      <c r="F307" s="31"/>
    </row>
    <row r="308" spans="1:6" x14ac:dyDescent="0.3">
      <c r="A308" s="28"/>
      <c r="B308" s="29"/>
      <c r="F308" s="31"/>
    </row>
    <row r="309" spans="1:6" x14ac:dyDescent="0.3">
      <c r="A309" s="28"/>
      <c r="B309" s="29"/>
      <c r="F309" s="31"/>
    </row>
    <row r="310" spans="1:6" x14ac:dyDescent="0.3">
      <c r="A310" s="28"/>
      <c r="B310" s="29"/>
      <c r="F310" s="31"/>
    </row>
    <row r="311" spans="1:6" x14ac:dyDescent="0.3">
      <c r="A311" s="28"/>
      <c r="B311" s="29"/>
      <c r="F311" s="31"/>
    </row>
    <row r="312" spans="1:6" x14ac:dyDescent="0.3">
      <c r="A312" s="28"/>
      <c r="B312" s="29"/>
      <c r="F312" s="31"/>
    </row>
    <row r="313" spans="1:6" x14ac:dyDescent="0.3">
      <c r="A313" s="28"/>
      <c r="B313" s="29"/>
      <c r="F313" s="31"/>
    </row>
    <row r="314" spans="1:6" x14ac:dyDescent="0.3">
      <c r="A314" s="28"/>
      <c r="B314" s="29"/>
      <c r="F314" s="31"/>
    </row>
    <row r="315" spans="1:6" x14ac:dyDescent="0.3">
      <c r="A315" s="28"/>
      <c r="B315" s="29"/>
      <c r="F315" s="31"/>
    </row>
    <row r="316" spans="1:6" x14ac:dyDescent="0.3">
      <c r="A316" s="28"/>
      <c r="B316" s="29"/>
      <c r="F316" s="31"/>
    </row>
    <row r="317" spans="1:6" x14ac:dyDescent="0.3">
      <c r="A317" s="28"/>
      <c r="B317" s="29"/>
      <c r="F317" s="31"/>
    </row>
    <row r="318" spans="1:6" x14ac:dyDescent="0.3">
      <c r="A318" s="28"/>
      <c r="B318" s="29"/>
      <c r="F318" s="31"/>
    </row>
    <row r="319" spans="1:6" x14ac:dyDescent="0.3">
      <c r="A319" s="28"/>
      <c r="B319" s="29"/>
      <c r="F319" s="31"/>
    </row>
    <row r="320" spans="1:6" x14ac:dyDescent="0.3">
      <c r="A320" s="28"/>
      <c r="B320" s="29"/>
      <c r="F320" s="31"/>
    </row>
    <row r="321" spans="1:6" x14ac:dyDescent="0.3">
      <c r="A321" s="28"/>
      <c r="B321" s="29"/>
      <c r="F321" s="31"/>
    </row>
    <row r="322" spans="1:6" x14ac:dyDescent="0.3">
      <c r="A322" s="28"/>
      <c r="B322" s="29"/>
      <c r="F322" s="31"/>
    </row>
    <row r="323" spans="1:6" x14ac:dyDescent="0.3">
      <c r="A323" s="28"/>
      <c r="B323" s="29"/>
      <c r="F323" s="31"/>
    </row>
    <row r="324" spans="1:6" x14ac:dyDescent="0.3">
      <c r="A324" s="28"/>
      <c r="B324" s="29"/>
      <c r="F324" s="31"/>
    </row>
    <row r="325" spans="1:6" x14ac:dyDescent="0.3">
      <c r="A325" s="28"/>
      <c r="B325" s="29"/>
      <c r="F325" s="31"/>
    </row>
    <row r="326" spans="1:6" x14ac:dyDescent="0.3">
      <c r="A326" s="28"/>
      <c r="B326" s="29"/>
      <c r="F326" s="31"/>
    </row>
    <row r="327" spans="1:6" x14ac:dyDescent="0.3">
      <c r="A327" s="28"/>
      <c r="B327" s="29"/>
      <c r="F327" s="31"/>
    </row>
    <row r="328" spans="1:6" x14ac:dyDescent="0.3">
      <c r="A328" s="28"/>
      <c r="B328" s="29"/>
      <c r="F328" s="31"/>
    </row>
    <row r="329" spans="1:6" x14ac:dyDescent="0.3">
      <c r="A329" s="28"/>
      <c r="B329" s="29"/>
      <c r="F329" s="31"/>
    </row>
    <row r="330" spans="1:6" x14ac:dyDescent="0.3">
      <c r="A330" s="28"/>
      <c r="B330" s="29"/>
      <c r="F330" s="31"/>
    </row>
    <row r="331" spans="1:6" x14ac:dyDescent="0.3">
      <c r="A331" s="28"/>
      <c r="B331" s="29"/>
      <c r="F331" s="31"/>
    </row>
    <row r="332" spans="1:6" x14ac:dyDescent="0.3">
      <c r="A332" s="28"/>
      <c r="B332" s="29"/>
      <c r="F332" s="31"/>
    </row>
    <row r="333" spans="1:6" x14ac:dyDescent="0.3">
      <c r="A333" s="28"/>
      <c r="B333" s="29"/>
      <c r="F333" s="31"/>
    </row>
    <row r="334" spans="1:6" x14ac:dyDescent="0.3">
      <c r="A334" s="28"/>
      <c r="B334" s="29"/>
      <c r="F334" s="31"/>
    </row>
    <row r="335" spans="1:6" x14ac:dyDescent="0.3">
      <c r="A335" s="28"/>
      <c r="B335" s="29"/>
      <c r="F335" s="31"/>
    </row>
    <row r="336" spans="1:6" x14ac:dyDescent="0.3">
      <c r="A336" s="28"/>
      <c r="B336" s="29"/>
      <c r="F336" s="31"/>
    </row>
    <row r="337" spans="1:6" x14ac:dyDescent="0.3">
      <c r="A337" s="28"/>
      <c r="B337" s="29"/>
      <c r="F337" s="31"/>
    </row>
    <row r="338" spans="1:6" x14ac:dyDescent="0.3">
      <c r="A338" s="28"/>
      <c r="B338" s="29"/>
      <c r="F338" s="31"/>
    </row>
    <row r="339" spans="1:6" x14ac:dyDescent="0.3">
      <c r="A339" s="28"/>
      <c r="B339" s="29"/>
      <c r="F339" s="31"/>
    </row>
    <row r="340" spans="1:6" x14ac:dyDescent="0.3">
      <c r="A340" s="28"/>
      <c r="B340" s="29"/>
      <c r="F340" s="31"/>
    </row>
    <row r="341" spans="1:6" x14ac:dyDescent="0.3">
      <c r="A341" s="28"/>
      <c r="B341" s="29"/>
      <c r="F341" s="31"/>
    </row>
    <row r="342" spans="1:6" x14ac:dyDescent="0.3">
      <c r="A342" s="28"/>
      <c r="B342" s="29"/>
      <c r="F342" s="31"/>
    </row>
    <row r="343" spans="1:6" x14ac:dyDescent="0.3">
      <c r="A343" s="28"/>
      <c r="B343" s="29"/>
      <c r="F343" s="31"/>
    </row>
    <row r="344" spans="1:6" x14ac:dyDescent="0.3">
      <c r="A344" s="28"/>
      <c r="B344" s="29"/>
      <c r="F344" s="31"/>
    </row>
    <row r="345" spans="1:6" x14ac:dyDescent="0.3">
      <c r="A345" s="28"/>
      <c r="B345" s="29"/>
      <c r="F345" s="31"/>
    </row>
    <row r="346" spans="1:6" x14ac:dyDescent="0.3">
      <c r="A346" s="28"/>
      <c r="B346" s="29"/>
      <c r="F346" s="31"/>
    </row>
    <row r="347" spans="1:6" x14ac:dyDescent="0.3">
      <c r="A347" s="28"/>
      <c r="B347" s="29"/>
      <c r="F347" s="31"/>
    </row>
    <row r="348" spans="1:6" x14ac:dyDescent="0.3">
      <c r="A348" s="28"/>
      <c r="B348" s="29"/>
      <c r="F348" s="31"/>
    </row>
    <row r="349" spans="1:6" x14ac:dyDescent="0.3">
      <c r="A349" s="28"/>
      <c r="B349" s="29"/>
      <c r="F349" s="31"/>
    </row>
    <row r="350" spans="1:6" x14ac:dyDescent="0.3">
      <c r="A350" s="28"/>
      <c r="B350" s="29"/>
      <c r="F350" s="31"/>
    </row>
    <row r="351" spans="1:6" x14ac:dyDescent="0.3">
      <c r="A351" s="28"/>
      <c r="B351" s="29"/>
      <c r="F351" s="31"/>
    </row>
    <row r="352" spans="1:6" x14ac:dyDescent="0.3">
      <c r="A352" s="28"/>
      <c r="B352" s="29"/>
      <c r="F352" s="31"/>
    </row>
    <row r="353" spans="1:6" x14ac:dyDescent="0.3">
      <c r="A353" s="28"/>
      <c r="B353" s="29"/>
      <c r="F353" s="31"/>
    </row>
    <row r="354" spans="1:6" x14ac:dyDescent="0.3">
      <c r="A354" s="28"/>
      <c r="B354" s="29"/>
      <c r="F354" s="31"/>
    </row>
    <row r="355" spans="1:6" x14ac:dyDescent="0.3">
      <c r="A355" s="28"/>
      <c r="B355" s="29"/>
      <c r="F355" s="31"/>
    </row>
    <row r="356" spans="1:6" x14ac:dyDescent="0.3">
      <c r="A356" s="28"/>
      <c r="B356" s="29"/>
      <c r="F356" s="31"/>
    </row>
    <row r="357" spans="1:6" x14ac:dyDescent="0.3">
      <c r="A357" s="28"/>
      <c r="B357" s="29"/>
      <c r="F357" s="31"/>
    </row>
    <row r="358" spans="1:6" x14ac:dyDescent="0.3">
      <c r="A358" s="28"/>
      <c r="B358" s="29"/>
      <c r="F358" s="31"/>
    </row>
    <row r="359" spans="1:6" x14ac:dyDescent="0.3">
      <c r="A359" s="28"/>
      <c r="B359" s="29"/>
      <c r="F359" s="31"/>
    </row>
    <row r="360" spans="1:6" x14ac:dyDescent="0.3">
      <c r="A360" s="28"/>
      <c r="B360" s="29"/>
      <c r="F360" s="31"/>
    </row>
    <row r="361" spans="1:6" x14ac:dyDescent="0.3">
      <c r="A361" s="28"/>
      <c r="B361" s="29"/>
      <c r="F361" s="31"/>
    </row>
    <row r="362" spans="1:6" x14ac:dyDescent="0.3">
      <c r="A362" s="28"/>
      <c r="B362" s="29"/>
      <c r="F362" s="31"/>
    </row>
    <row r="363" spans="1:6" x14ac:dyDescent="0.3">
      <c r="A363" s="28"/>
      <c r="B363" s="29"/>
      <c r="F363" s="31"/>
    </row>
    <row r="364" spans="1:6" x14ac:dyDescent="0.3">
      <c r="A364" s="28"/>
      <c r="B364" s="29"/>
      <c r="F364" s="31"/>
    </row>
    <row r="365" spans="1:6" x14ac:dyDescent="0.3">
      <c r="A365" s="28"/>
      <c r="B365" s="29"/>
      <c r="F365" s="31"/>
    </row>
    <row r="366" spans="1:6" x14ac:dyDescent="0.3">
      <c r="A366" s="28"/>
      <c r="B366" s="29"/>
      <c r="F366" s="31"/>
    </row>
    <row r="367" spans="1:6" x14ac:dyDescent="0.3">
      <c r="A367" s="28"/>
      <c r="B367" s="29"/>
      <c r="F367" s="31"/>
    </row>
    <row r="368" spans="1:6" x14ac:dyDescent="0.3">
      <c r="A368" s="28"/>
      <c r="B368" s="29"/>
      <c r="F368" s="31"/>
    </row>
    <row r="369" spans="1:6" x14ac:dyDescent="0.3">
      <c r="A369" s="28"/>
      <c r="B369" s="29"/>
      <c r="F369" s="31"/>
    </row>
    <row r="370" spans="1:6" x14ac:dyDescent="0.3">
      <c r="A370" s="28"/>
      <c r="B370" s="29"/>
      <c r="F370" s="31"/>
    </row>
    <row r="371" spans="1:6" x14ac:dyDescent="0.3">
      <c r="A371" s="28"/>
      <c r="B371" s="29"/>
      <c r="F371" s="31"/>
    </row>
    <row r="372" spans="1:6" x14ac:dyDescent="0.3">
      <c r="A372" s="28"/>
      <c r="B372" s="29"/>
      <c r="F372" s="31"/>
    </row>
    <row r="373" spans="1:6" x14ac:dyDescent="0.3">
      <c r="A373" s="28"/>
      <c r="B373" s="29"/>
      <c r="F373" s="31"/>
    </row>
    <row r="374" spans="1:6" x14ac:dyDescent="0.3">
      <c r="A374" s="28"/>
      <c r="B374" s="29"/>
      <c r="F374" s="31"/>
    </row>
    <row r="375" spans="1:6" x14ac:dyDescent="0.3">
      <c r="A375" s="28"/>
      <c r="B375" s="29"/>
      <c r="F375" s="31"/>
    </row>
    <row r="376" spans="1:6" x14ac:dyDescent="0.3">
      <c r="A376" s="28"/>
      <c r="B376" s="29"/>
      <c r="F376" s="31"/>
    </row>
    <row r="377" spans="1:6" x14ac:dyDescent="0.3">
      <c r="A377" s="28"/>
      <c r="B377" s="29"/>
      <c r="F377" s="31"/>
    </row>
    <row r="378" spans="1:6" x14ac:dyDescent="0.3">
      <c r="A378" s="28"/>
      <c r="B378" s="29"/>
      <c r="F378" s="31"/>
    </row>
    <row r="379" spans="1:6" x14ac:dyDescent="0.3">
      <c r="A379" s="28"/>
      <c r="B379" s="29"/>
      <c r="F379" s="31"/>
    </row>
    <row r="380" spans="1:6" x14ac:dyDescent="0.3">
      <c r="A380" s="28"/>
      <c r="B380" s="29"/>
      <c r="F380" s="31"/>
    </row>
    <row r="381" spans="1:6" x14ac:dyDescent="0.3">
      <c r="A381" s="28"/>
      <c r="B381" s="29"/>
      <c r="F381" s="31"/>
    </row>
    <row r="382" spans="1:6" x14ac:dyDescent="0.3">
      <c r="A382" s="28"/>
      <c r="B382" s="29"/>
      <c r="F382" s="31"/>
    </row>
    <row r="383" spans="1:6" x14ac:dyDescent="0.3">
      <c r="A383" s="28"/>
      <c r="B383" s="29"/>
      <c r="F383" s="31"/>
    </row>
    <row r="384" spans="1:6" x14ac:dyDescent="0.3">
      <c r="A384" s="28"/>
      <c r="B384" s="29"/>
      <c r="F384" s="31"/>
    </row>
    <row r="385" spans="1:6" x14ac:dyDescent="0.3">
      <c r="A385" s="28"/>
      <c r="B385" s="29"/>
      <c r="F385" s="31"/>
    </row>
    <row r="386" spans="1:6" x14ac:dyDescent="0.3">
      <c r="A386" s="28"/>
      <c r="B386" s="29"/>
      <c r="F386" s="31"/>
    </row>
    <row r="387" spans="1:6" x14ac:dyDescent="0.3">
      <c r="A387" s="28"/>
      <c r="B387" s="29"/>
      <c r="F387" s="31"/>
    </row>
    <row r="388" spans="1:6" x14ac:dyDescent="0.3">
      <c r="A388" s="28"/>
      <c r="B388" s="29"/>
      <c r="F388" s="31"/>
    </row>
    <row r="389" spans="1:6" x14ac:dyDescent="0.3">
      <c r="A389" s="28"/>
      <c r="B389" s="29"/>
      <c r="F389" s="31"/>
    </row>
    <row r="390" spans="1:6" x14ac:dyDescent="0.3">
      <c r="A390" s="28"/>
      <c r="B390" s="29"/>
      <c r="F390" s="31"/>
    </row>
    <row r="391" spans="1:6" x14ac:dyDescent="0.3">
      <c r="A391" s="28"/>
      <c r="B391" s="29"/>
      <c r="F391" s="31"/>
    </row>
    <row r="392" spans="1:6" x14ac:dyDescent="0.3">
      <c r="A392" s="28"/>
      <c r="B392" s="29"/>
      <c r="F392" s="31"/>
    </row>
    <row r="393" spans="1:6" x14ac:dyDescent="0.3">
      <c r="A393" s="28"/>
      <c r="B393" s="29"/>
      <c r="F393" s="31"/>
    </row>
    <row r="394" spans="1:6" x14ac:dyDescent="0.3">
      <c r="A394" s="28"/>
      <c r="B394" s="29"/>
      <c r="F394" s="31"/>
    </row>
    <row r="395" spans="1:6" x14ac:dyDescent="0.3">
      <c r="A395" s="28"/>
      <c r="B395" s="29"/>
      <c r="F395" s="31"/>
    </row>
    <row r="396" spans="1:6" x14ac:dyDescent="0.3">
      <c r="A396" s="28"/>
      <c r="B396" s="29"/>
      <c r="F396" s="31"/>
    </row>
    <row r="397" spans="1:6" x14ac:dyDescent="0.3">
      <c r="A397" s="28"/>
      <c r="B397" s="29"/>
      <c r="F397" s="31"/>
    </row>
    <row r="398" spans="1:6" x14ac:dyDescent="0.3">
      <c r="A398" s="28"/>
      <c r="B398" s="29"/>
      <c r="F398" s="31"/>
    </row>
    <row r="399" spans="1:6" x14ac:dyDescent="0.3">
      <c r="A399" s="28"/>
      <c r="B399" s="29"/>
      <c r="F399" s="31"/>
    </row>
    <row r="400" spans="1:6" x14ac:dyDescent="0.3">
      <c r="A400" s="28"/>
      <c r="B400" s="29"/>
      <c r="F400" s="31"/>
    </row>
    <row r="401" spans="1:6" x14ac:dyDescent="0.3">
      <c r="A401" s="28"/>
      <c r="B401" s="29"/>
      <c r="F401" s="31"/>
    </row>
    <row r="402" spans="1:6" x14ac:dyDescent="0.3">
      <c r="A402" s="28"/>
      <c r="B402" s="29"/>
      <c r="F402" s="31"/>
    </row>
    <row r="403" spans="1:6" x14ac:dyDescent="0.3">
      <c r="A403" s="28"/>
      <c r="B403" s="29"/>
      <c r="F403" s="31"/>
    </row>
    <row r="404" spans="1:6" x14ac:dyDescent="0.3">
      <c r="A404" s="28"/>
      <c r="B404" s="29"/>
      <c r="F404" s="31"/>
    </row>
    <row r="405" spans="1:6" x14ac:dyDescent="0.3">
      <c r="A405" s="28"/>
      <c r="B405" s="29"/>
      <c r="F405" s="31"/>
    </row>
    <row r="406" spans="1:6" x14ac:dyDescent="0.3">
      <c r="A406" s="28"/>
      <c r="B406" s="29"/>
      <c r="F406" s="31"/>
    </row>
    <row r="407" spans="1:6" x14ac:dyDescent="0.3">
      <c r="A407" s="28"/>
      <c r="B407" s="29"/>
      <c r="F407" s="31"/>
    </row>
    <row r="408" spans="1:6" x14ac:dyDescent="0.3">
      <c r="A408" s="28"/>
      <c r="B408" s="29"/>
      <c r="F408" s="31"/>
    </row>
    <row r="409" spans="1:6" x14ac:dyDescent="0.3">
      <c r="A409" s="28"/>
      <c r="B409" s="29"/>
      <c r="F409" s="31"/>
    </row>
    <row r="410" spans="1:6" x14ac:dyDescent="0.3">
      <c r="A410" s="28"/>
      <c r="B410" s="29"/>
      <c r="F410" s="31"/>
    </row>
    <row r="411" spans="1:6" x14ac:dyDescent="0.3">
      <c r="A411" s="28"/>
      <c r="B411" s="29"/>
      <c r="F411" s="31"/>
    </row>
    <row r="412" spans="1:6" x14ac:dyDescent="0.3">
      <c r="A412" s="28"/>
      <c r="B412" s="29"/>
      <c r="F412" s="31"/>
    </row>
    <row r="413" spans="1:6" x14ac:dyDescent="0.3">
      <c r="A413" s="28"/>
      <c r="B413" s="29"/>
      <c r="F413" s="31"/>
    </row>
    <row r="414" spans="1:6" x14ac:dyDescent="0.3">
      <c r="A414" s="28"/>
      <c r="B414" s="29"/>
      <c r="F414" s="31"/>
    </row>
    <row r="415" spans="1:6" x14ac:dyDescent="0.3">
      <c r="A415" s="28"/>
      <c r="B415" s="29"/>
      <c r="F415" s="31"/>
    </row>
    <row r="416" spans="1:6" x14ac:dyDescent="0.3">
      <c r="A416" s="28"/>
      <c r="B416" s="29"/>
      <c r="F416" s="31"/>
    </row>
    <row r="417" spans="1:6" x14ac:dyDescent="0.3">
      <c r="A417" s="28"/>
      <c r="B417" s="29"/>
      <c r="F417" s="31"/>
    </row>
    <row r="418" spans="1:6" x14ac:dyDescent="0.3">
      <c r="A418" s="28"/>
      <c r="B418" s="29"/>
      <c r="F418" s="31"/>
    </row>
    <row r="419" spans="1:6" x14ac:dyDescent="0.3">
      <c r="A419" s="28"/>
      <c r="B419" s="29"/>
      <c r="F419" s="31"/>
    </row>
    <row r="420" spans="1:6" x14ac:dyDescent="0.3">
      <c r="A420" s="28"/>
      <c r="B420" s="29"/>
      <c r="F420" s="31"/>
    </row>
    <row r="421" spans="1:6" x14ac:dyDescent="0.3">
      <c r="A421" s="28"/>
      <c r="B421" s="29"/>
      <c r="F421" s="31"/>
    </row>
    <row r="422" spans="1:6" x14ac:dyDescent="0.3">
      <c r="A422" s="28"/>
      <c r="B422" s="29"/>
      <c r="F422" s="31"/>
    </row>
    <row r="423" spans="1:6" x14ac:dyDescent="0.3">
      <c r="A423" s="28"/>
      <c r="B423" s="29"/>
      <c r="F423" s="31"/>
    </row>
    <row r="424" spans="1:6" x14ac:dyDescent="0.3">
      <c r="A424" s="28"/>
      <c r="B424" s="29"/>
      <c r="F424" s="31"/>
    </row>
    <row r="425" spans="1:6" x14ac:dyDescent="0.3">
      <c r="A425" s="28"/>
      <c r="B425" s="29"/>
      <c r="F425" s="31"/>
    </row>
    <row r="426" spans="1:6" x14ac:dyDescent="0.3">
      <c r="A426" s="28"/>
      <c r="B426" s="29"/>
      <c r="F426" s="31"/>
    </row>
    <row r="427" spans="1:6" x14ac:dyDescent="0.3">
      <c r="A427" s="28"/>
      <c r="B427" s="29"/>
      <c r="F427" s="31"/>
    </row>
    <row r="428" spans="1:6" x14ac:dyDescent="0.3">
      <c r="A428" s="28"/>
      <c r="B428" s="29"/>
      <c r="F428" s="31"/>
    </row>
    <row r="429" spans="1:6" x14ac:dyDescent="0.3">
      <c r="A429" s="28"/>
      <c r="B429" s="29"/>
      <c r="F429" s="31"/>
    </row>
    <row r="430" spans="1:6" x14ac:dyDescent="0.3">
      <c r="A430" s="28"/>
      <c r="B430" s="29"/>
      <c r="F430" s="31"/>
    </row>
    <row r="431" spans="1:6" x14ac:dyDescent="0.3">
      <c r="A431" s="28"/>
      <c r="B431" s="29"/>
      <c r="F431" s="31"/>
    </row>
    <row r="432" spans="1:6" x14ac:dyDescent="0.3">
      <c r="A432" s="28"/>
      <c r="B432" s="29"/>
      <c r="F432" s="31"/>
    </row>
    <row r="433" spans="1:6" x14ac:dyDescent="0.3">
      <c r="A433" s="28"/>
      <c r="B433" s="29"/>
      <c r="F433" s="31"/>
    </row>
    <row r="434" spans="1:6" x14ac:dyDescent="0.3">
      <c r="A434" s="28"/>
      <c r="B434" s="29"/>
      <c r="F434" s="31"/>
    </row>
    <row r="435" spans="1:6" x14ac:dyDescent="0.3">
      <c r="A435" s="28"/>
      <c r="B435" s="29"/>
      <c r="F435" s="31"/>
    </row>
    <row r="436" spans="1:6" x14ac:dyDescent="0.3">
      <c r="A436" s="28"/>
      <c r="B436" s="29"/>
      <c r="F436" s="31"/>
    </row>
    <row r="437" spans="1:6" x14ac:dyDescent="0.3">
      <c r="A437" s="28"/>
      <c r="B437" s="29"/>
      <c r="F437" s="31"/>
    </row>
    <row r="438" spans="1:6" x14ac:dyDescent="0.3">
      <c r="A438" s="28"/>
      <c r="B438" s="29"/>
      <c r="F438" s="31"/>
    </row>
    <row r="439" spans="1:6" x14ac:dyDescent="0.3">
      <c r="A439" s="28"/>
      <c r="B439" s="29"/>
      <c r="F439" s="31"/>
    </row>
    <row r="440" spans="1:6" x14ac:dyDescent="0.3">
      <c r="A440" s="28"/>
      <c r="B440" s="29"/>
      <c r="F440" s="31"/>
    </row>
    <row r="441" spans="1:6" x14ac:dyDescent="0.3">
      <c r="A441" s="28"/>
      <c r="B441" s="29"/>
      <c r="F441" s="31"/>
    </row>
    <row r="442" spans="1:6" x14ac:dyDescent="0.3">
      <c r="A442" s="28"/>
      <c r="B442" s="29"/>
      <c r="F442" s="31"/>
    </row>
    <row r="443" spans="1:6" x14ac:dyDescent="0.3">
      <c r="A443" s="28"/>
      <c r="B443" s="29"/>
      <c r="F443" s="31"/>
    </row>
    <row r="444" spans="1:6" x14ac:dyDescent="0.3">
      <c r="A444" s="28"/>
      <c r="B444" s="29"/>
      <c r="F444" s="31"/>
    </row>
    <row r="445" spans="1:6" x14ac:dyDescent="0.3">
      <c r="A445" s="28"/>
      <c r="B445" s="29"/>
      <c r="F445" s="31"/>
    </row>
    <row r="446" spans="1:6" x14ac:dyDescent="0.3">
      <c r="A446" s="28"/>
      <c r="B446" s="29"/>
      <c r="F446" s="31"/>
    </row>
    <row r="447" spans="1:6" x14ac:dyDescent="0.3">
      <c r="A447" s="28"/>
      <c r="B447" s="29"/>
      <c r="F447" s="31"/>
    </row>
    <row r="448" spans="1:6" x14ac:dyDescent="0.3">
      <c r="A448" s="28"/>
      <c r="B448" s="29"/>
      <c r="F448" s="31"/>
    </row>
    <row r="449" spans="1:6" x14ac:dyDescent="0.3">
      <c r="A449" s="28"/>
      <c r="B449" s="29"/>
      <c r="F449" s="31"/>
    </row>
    <row r="450" spans="1:6" x14ac:dyDescent="0.3">
      <c r="A450" s="28"/>
      <c r="B450" s="29"/>
      <c r="F450" s="31"/>
    </row>
    <row r="451" spans="1:6" x14ac:dyDescent="0.3">
      <c r="A451" s="28"/>
      <c r="B451" s="29"/>
      <c r="F451" s="31"/>
    </row>
    <row r="452" spans="1:6" x14ac:dyDescent="0.3">
      <c r="A452" s="28"/>
      <c r="B452" s="29"/>
      <c r="F452" s="31"/>
    </row>
    <row r="453" spans="1:6" x14ac:dyDescent="0.3">
      <c r="A453" s="28"/>
      <c r="B453" s="29"/>
      <c r="F453" s="31"/>
    </row>
    <row r="454" spans="1:6" x14ac:dyDescent="0.3">
      <c r="A454" s="28"/>
      <c r="B454" s="29"/>
      <c r="F454" s="31"/>
    </row>
    <row r="455" spans="1:6" x14ac:dyDescent="0.3">
      <c r="A455" s="28"/>
      <c r="B455" s="29"/>
      <c r="F455" s="31"/>
    </row>
    <row r="456" spans="1:6" x14ac:dyDescent="0.3">
      <c r="A456" s="28"/>
      <c r="B456" s="29"/>
      <c r="F456" s="31"/>
    </row>
    <row r="457" spans="1:6" x14ac:dyDescent="0.3">
      <c r="A457" s="28"/>
      <c r="B457" s="29"/>
      <c r="F457" s="31"/>
    </row>
    <row r="458" spans="1:6" x14ac:dyDescent="0.3">
      <c r="A458" s="28"/>
      <c r="B458" s="29"/>
      <c r="F458" s="31"/>
    </row>
    <row r="459" spans="1:6" x14ac:dyDescent="0.3">
      <c r="A459" s="28"/>
      <c r="B459" s="29"/>
      <c r="F459" s="31"/>
    </row>
    <row r="460" spans="1:6" x14ac:dyDescent="0.3">
      <c r="A460" s="28"/>
      <c r="B460" s="29"/>
      <c r="F460" s="31"/>
    </row>
    <row r="461" spans="1:6" x14ac:dyDescent="0.3">
      <c r="A461" s="28"/>
      <c r="B461" s="29"/>
      <c r="F461" s="31"/>
    </row>
    <row r="462" spans="1:6" x14ac:dyDescent="0.3">
      <c r="A462" s="28"/>
      <c r="B462" s="29"/>
      <c r="F462" s="31"/>
    </row>
    <row r="463" spans="1:6" x14ac:dyDescent="0.3">
      <c r="A463" s="28"/>
      <c r="B463" s="29"/>
      <c r="F463" s="31"/>
    </row>
    <row r="464" spans="1:6" x14ac:dyDescent="0.3">
      <c r="A464" s="28"/>
      <c r="B464" s="29"/>
      <c r="F464" s="31"/>
    </row>
    <row r="465" spans="1:6" x14ac:dyDescent="0.3">
      <c r="A465" s="28"/>
      <c r="B465" s="29"/>
      <c r="F465" s="31"/>
    </row>
    <row r="466" spans="1:6" x14ac:dyDescent="0.3">
      <c r="A466" s="28"/>
      <c r="B466" s="29"/>
      <c r="F466" s="31"/>
    </row>
    <row r="467" spans="1:6" x14ac:dyDescent="0.3">
      <c r="A467" s="28"/>
      <c r="B467" s="29"/>
      <c r="F467" s="31"/>
    </row>
    <row r="468" spans="1:6" x14ac:dyDescent="0.3">
      <c r="A468" s="28"/>
      <c r="B468" s="29"/>
      <c r="F468" s="31"/>
    </row>
    <row r="469" spans="1:6" x14ac:dyDescent="0.3">
      <c r="A469" s="28"/>
      <c r="B469" s="29"/>
      <c r="F469" s="31"/>
    </row>
    <row r="470" spans="1:6" x14ac:dyDescent="0.3">
      <c r="A470" s="28"/>
      <c r="B470" s="29"/>
      <c r="F470" s="31"/>
    </row>
    <row r="471" spans="1:6" x14ac:dyDescent="0.3">
      <c r="A471" s="28"/>
      <c r="B471" s="29"/>
      <c r="F471" s="31"/>
    </row>
    <row r="472" spans="1:6" x14ac:dyDescent="0.3">
      <c r="A472" s="28"/>
      <c r="B472" s="29"/>
      <c r="F472" s="31"/>
    </row>
    <row r="473" spans="1:6" x14ac:dyDescent="0.3">
      <c r="A473" s="28"/>
      <c r="B473" s="29"/>
      <c r="F473" s="31"/>
    </row>
    <row r="474" spans="1:6" x14ac:dyDescent="0.3">
      <c r="A474" s="28"/>
      <c r="B474" s="29"/>
      <c r="F474" s="31"/>
    </row>
    <row r="475" spans="1:6" x14ac:dyDescent="0.3">
      <c r="A475" s="28"/>
      <c r="B475" s="29"/>
      <c r="F475" s="31"/>
    </row>
    <row r="476" spans="1:6" x14ac:dyDescent="0.3">
      <c r="A476" s="28"/>
      <c r="B476" s="29"/>
      <c r="F476" s="31"/>
    </row>
    <row r="477" spans="1:6" x14ac:dyDescent="0.3">
      <c r="A477" s="28"/>
      <c r="B477" s="29"/>
      <c r="F477" s="31"/>
    </row>
    <row r="478" spans="1:6" x14ac:dyDescent="0.3">
      <c r="A478" s="28"/>
      <c r="B478" s="29"/>
      <c r="F478" s="31"/>
    </row>
    <row r="479" spans="1:6" x14ac:dyDescent="0.3">
      <c r="A479" s="28"/>
      <c r="B479" s="29"/>
      <c r="F479" s="31"/>
    </row>
    <row r="480" spans="1:6" x14ac:dyDescent="0.3">
      <c r="A480" s="28"/>
      <c r="B480" s="29"/>
      <c r="F480" s="31"/>
    </row>
    <row r="481" spans="1:6" x14ac:dyDescent="0.3">
      <c r="A481" s="28"/>
      <c r="B481" s="29"/>
      <c r="F481" s="31"/>
    </row>
    <row r="482" spans="1:6" x14ac:dyDescent="0.3">
      <c r="A482" s="28"/>
      <c r="B482" s="29"/>
      <c r="F482" s="31"/>
    </row>
    <row r="483" spans="1:6" x14ac:dyDescent="0.3">
      <c r="A483" s="28"/>
      <c r="B483" s="29"/>
      <c r="F483" s="31"/>
    </row>
    <row r="484" spans="1:6" x14ac:dyDescent="0.3">
      <c r="A484" s="28"/>
      <c r="B484" s="29"/>
      <c r="F484" s="31"/>
    </row>
    <row r="485" spans="1:6" x14ac:dyDescent="0.3">
      <c r="A485" s="28"/>
      <c r="B485" s="29"/>
      <c r="F485" s="31"/>
    </row>
    <row r="486" spans="1:6" x14ac:dyDescent="0.3">
      <c r="A486" s="28"/>
      <c r="B486" s="29"/>
      <c r="F486" s="31"/>
    </row>
    <row r="487" spans="1:6" x14ac:dyDescent="0.3">
      <c r="A487" s="28"/>
      <c r="B487" s="29"/>
      <c r="F487" s="31"/>
    </row>
    <row r="488" spans="1:6" x14ac:dyDescent="0.3">
      <c r="A488" s="28"/>
      <c r="B488" s="29"/>
      <c r="F488" s="31"/>
    </row>
    <row r="489" spans="1:6" x14ac:dyDescent="0.3">
      <c r="A489" s="28"/>
      <c r="B489" s="29"/>
      <c r="F489" s="31"/>
    </row>
    <row r="490" spans="1:6" x14ac:dyDescent="0.3">
      <c r="A490" s="28"/>
      <c r="B490" s="29"/>
      <c r="F490" s="31"/>
    </row>
    <row r="491" spans="1:6" x14ac:dyDescent="0.3">
      <c r="A491" s="28"/>
      <c r="B491" s="29"/>
      <c r="F491" s="31"/>
    </row>
    <row r="492" spans="1:6" x14ac:dyDescent="0.3">
      <c r="A492" s="28"/>
      <c r="B492" s="29"/>
      <c r="F492" s="31"/>
    </row>
    <row r="493" spans="1:6" x14ac:dyDescent="0.3">
      <c r="A493" s="28"/>
      <c r="B493" s="29"/>
      <c r="F493" s="31"/>
    </row>
    <row r="494" spans="1:6" x14ac:dyDescent="0.3">
      <c r="A494" s="28"/>
      <c r="B494" s="29"/>
      <c r="F494" s="31"/>
    </row>
    <row r="495" spans="1:6" x14ac:dyDescent="0.3">
      <c r="A495" s="28"/>
      <c r="B495" s="29"/>
      <c r="F495" s="31"/>
    </row>
    <row r="496" spans="1:6" x14ac:dyDescent="0.3">
      <c r="A496" s="28"/>
      <c r="B496" s="29"/>
      <c r="F496" s="31"/>
    </row>
    <row r="497" spans="1:6" x14ac:dyDescent="0.3">
      <c r="A497" s="28"/>
      <c r="B497" s="29"/>
      <c r="F497" s="31"/>
    </row>
    <row r="498" spans="1:6" x14ac:dyDescent="0.3">
      <c r="A498" s="28"/>
      <c r="B498" s="29"/>
      <c r="F498" s="31"/>
    </row>
    <row r="499" spans="1:6" x14ac:dyDescent="0.3">
      <c r="A499" s="28"/>
      <c r="B499" s="29"/>
      <c r="F499" s="31"/>
    </row>
    <row r="500" spans="1:6" x14ac:dyDescent="0.3">
      <c r="A500" s="28"/>
      <c r="B500" s="29"/>
      <c r="F500" s="31"/>
    </row>
    <row r="501" spans="1:6" x14ac:dyDescent="0.3">
      <c r="A501" s="28"/>
      <c r="B501" s="29"/>
      <c r="F501" s="31"/>
    </row>
    <row r="502" spans="1:6" x14ac:dyDescent="0.3">
      <c r="A502" s="28"/>
      <c r="B502" s="29"/>
      <c r="F502" s="31"/>
    </row>
    <row r="503" spans="1:6" x14ac:dyDescent="0.3">
      <c r="A503" s="28"/>
      <c r="B503" s="29"/>
      <c r="F503" s="31"/>
    </row>
    <row r="504" spans="1:6" x14ac:dyDescent="0.3">
      <c r="A504" s="28"/>
      <c r="B504" s="29"/>
      <c r="F504" s="31"/>
    </row>
    <row r="505" spans="1:6" x14ac:dyDescent="0.3">
      <c r="A505" s="28"/>
      <c r="B505" s="29"/>
      <c r="F505" s="31"/>
    </row>
    <row r="506" spans="1:6" x14ac:dyDescent="0.3">
      <c r="A506" s="28"/>
      <c r="B506" s="29"/>
      <c r="F506" s="31"/>
    </row>
    <row r="507" spans="1:6" x14ac:dyDescent="0.3">
      <c r="A507" s="28"/>
      <c r="B507" s="29"/>
      <c r="F507" s="31"/>
    </row>
    <row r="508" spans="1:6" x14ac:dyDescent="0.3">
      <c r="A508" s="28"/>
      <c r="B508" s="29"/>
      <c r="F508" s="31"/>
    </row>
    <row r="509" spans="1:6" x14ac:dyDescent="0.3">
      <c r="A509" s="28"/>
      <c r="B509" s="29"/>
      <c r="F509" s="31"/>
    </row>
    <row r="510" spans="1:6" x14ac:dyDescent="0.3">
      <c r="A510" s="28"/>
      <c r="B510" s="29"/>
      <c r="F510" s="31"/>
    </row>
    <row r="511" spans="1:6" x14ac:dyDescent="0.3">
      <c r="A511" s="28"/>
      <c r="B511" s="29"/>
      <c r="F511" s="31"/>
    </row>
    <row r="512" spans="1:6" x14ac:dyDescent="0.3">
      <c r="A512" s="28"/>
      <c r="B512" s="29"/>
      <c r="F512" s="31"/>
    </row>
    <row r="513" spans="1:6" x14ac:dyDescent="0.3">
      <c r="A513" s="28"/>
      <c r="B513" s="29"/>
      <c r="F513" s="31"/>
    </row>
    <row r="514" spans="1:6" x14ac:dyDescent="0.3">
      <c r="A514" s="28"/>
      <c r="B514" s="29"/>
      <c r="F514" s="31"/>
    </row>
    <row r="515" spans="1:6" x14ac:dyDescent="0.3">
      <c r="A515" s="28"/>
      <c r="B515" s="29"/>
      <c r="F515" s="31"/>
    </row>
    <row r="516" spans="1:6" x14ac:dyDescent="0.3">
      <c r="A516" s="28"/>
      <c r="B516" s="29"/>
      <c r="F516" s="31"/>
    </row>
    <row r="517" spans="1:6" x14ac:dyDescent="0.3">
      <c r="A517" s="28"/>
      <c r="B517" s="29"/>
      <c r="F517" s="31"/>
    </row>
    <row r="518" spans="1:6" x14ac:dyDescent="0.3">
      <c r="A518" s="28"/>
      <c r="B518" s="29"/>
      <c r="F518" s="31"/>
    </row>
    <row r="519" spans="1:6" x14ac:dyDescent="0.3">
      <c r="A519" s="28"/>
      <c r="B519" s="29"/>
      <c r="F519" s="31"/>
    </row>
    <row r="520" spans="1:6" x14ac:dyDescent="0.3">
      <c r="A520" s="28"/>
      <c r="B520" s="29"/>
      <c r="F520" s="31"/>
    </row>
    <row r="521" spans="1:6" x14ac:dyDescent="0.3">
      <c r="A521" s="28"/>
      <c r="B521" s="29"/>
      <c r="F521" s="31"/>
    </row>
    <row r="522" spans="1:6" x14ac:dyDescent="0.3">
      <c r="A522" s="28"/>
      <c r="B522" s="29"/>
      <c r="F522" s="31"/>
    </row>
    <row r="523" spans="1:6" x14ac:dyDescent="0.3">
      <c r="A523" s="28"/>
      <c r="B523" s="29"/>
      <c r="F523" s="31"/>
    </row>
    <row r="524" spans="1:6" x14ac:dyDescent="0.3">
      <c r="A524" s="28"/>
      <c r="B524" s="29"/>
      <c r="F524" s="31"/>
    </row>
    <row r="525" spans="1:6" x14ac:dyDescent="0.3">
      <c r="A525" s="28"/>
      <c r="B525" s="29"/>
      <c r="F525" s="31"/>
    </row>
    <row r="526" spans="1:6" x14ac:dyDescent="0.3">
      <c r="A526" s="28"/>
      <c r="B526" s="29"/>
      <c r="F526" s="31"/>
    </row>
    <row r="527" spans="1:6" x14ac:dyDescent="0.3">
      <c r="A527" s="28"/>
      <c r="B527" s="29"/>
      <c r="F527" s="31"/>
    </row>
    <row r="528" spans="1:6" x14ac:dyDescent="0.3">
      <c r="A528" s="28"/>
      <c r="B528" s="29"/>
      <c r="F528" s="31"/>
    </row>
    <row r="529" spans="1:6" x14ac:dyDescent="0.3">
      <c r="A529" s="28"/>
      <c r="B529" s="29"/>
      <c r="F529" s="31"/>
    </row>
    <row r="530" spans="1:6" x14ac:dyDescent="0.3">
      <c r="A530" s="28"/>
      <c r="B530" s="29"/>
      <c r="F530" s="31"/>
    </row>
    <row r="531" spans="1:6" x14ac:dyDescent="0.3">
      <c r="A531" s="28"/>
      <c r="B531" s="29"/>
      <c r="F531" s="31"/>
    </row>
    <row r="532" spans="1:6" x14ac:dyDescent="0.3">
      <c r="A532" s="28"/>
      <c r="B532" s="29"/>
      <c r="F532" s="31"/>
    </row>
    <row r="533" spans="1:6" x14ac:dyDescent="0.3">
      <c r="A533" s="28"/>
      <c r="B533" s="29"/>
      <c r="F533" s="31"/>
    </row>
    <row r="534" spans="1:6" x14ac:dyDescent="0.3">
      <c r="A534" s="28"/>
      <c r="B534" s="29"/>
      <c r="F534" s="31"/>
    </row>
    <row r="535" spans="1:6" x14ac:dyDescent="0.3">
      <c r="A535" s="28"/>
      <c r="B535" s="29"/>
      <c r="F535" s="31"/>
    </row>
    <row r="536" spans="1:6" x14ac:dyDescent="0.3">
      <c r="A536" s="28"/>
      <c r="B536" s="29"/>
      <c r="F536" s="31"/>
    </row>
    <row r="537" spans="1:6" x14ac:dyDescent="0.3">
      <c r="A537" s="28"/>
      <c r="B537" s="29"/>
      <c r="F537" s="31"/>
    </row>
    <row r="538" spans="1:6" x14ac:dyDescent="0.3">
      <c r="A538" s="28"/>
      <c r="B538" s="29"/>
      <c r="F538" s="31"/>
    </row>
    <row r="539" spans="1:6" x14ac:dyDescent="0.3">
      <c r="A539" s="28"/>
      <c r="B539" s="29"/>
      <c r="F539" s="31"/>
    </row>
    <row r="540" spans="1:6" x14ac:dyDescent="0.3">
      <c r="A540" s="28"/>
      <c r="B540" s="29"/>
      <c r="F540" s="31"/>
    </row>
    <row r="541" spans="1:6" x14ac:dyDescent="0.3">
      <c r="A541" s="28"/>
      <c r="B541" s="29"/>
      <c r="F541" s="31"/>
    </row>
    <row r="542" spans="1:6" x14ac:dyDescent="0.3">
      <c r="A542" s="28"/>
      <c r="B542" s="29"/>
      <c r="F542" s="31"/>
    </row>
    <row r="543" spans="1:6" x14ac:dyDescent="0.3">
      <c r="A543" s="28"/>
      <c r="B543" s="29"/>
      <c r="F543" s="31"/>
    </row>
    <row r="544" spans="1:6" x14ac:dyDescent="0.3">
      <c r="A544" s="28"/>
      <c r="B544" s="29"/>
      <c r="F544" s="31"/>
    </row>
    <row r="545" spans="1:6" x14ac:dyDescent="0.3">
      <c r="A545" s="28"/>
      <c r="B545" s="29"/>
      <c r="F545" s="31"/>
    </row>
    <row r="546" spans="1:6" x14ac:dyDescent="0.3">
      <c r="A546" s="28"/>
      <c r="B546" s="29"/>
      <c r="F546" s="31"/>
    </row>
    <row r="547" spans="1:6" x14ac:dyDescent="0.3">
      <c r="A547" s="28"/>
      <c r="B547" s="29"/>
      <c r="F547" s="31"/>
    </row>
    <row r="548" spans="1:6" x14ac:dyDescent="0.3">
      <c r="A548" s="28"/>
      <c r="B548" s="29"/>
      <c r="F548" s="31"/>
    </row>
    <row r="549" spans="1:6" x14ac:dyDescent="0.3">
      <c r="A549" s="28"/>
      <c r="B549" s="29"/>
      <c r="F549" s="31"/>
    </row>
    <row r="550" spans="1:6" x14ac:dyDescent="0.3">
      <c r="A550" s="28"/>
      <c r="B550" s="29"/>
      <c r="F550" s="31"/>
    </row>
    <row r="551" spans="1:6" x14ac:dyDescent="0.3">
      <c r="A551" s="28"/>
      <c r="B551" s="29"/>
      <c r="F551" s="31"/>
    </row>
    <row r="552" spans="1:6" x14ac:dyDescent="0.3">
      <c r="A552" s="28"/>
      <c r="B552" s="29"/>
      <c r="F552" s="31"/>
    </row>
    <row r="553" spans="1:6" x14ac:dyDescent="0.3">
      <c r="A553" s="28"/>
      <c r="B553" s="29"/>
      <c r="F553" s="31"/>
    </row>
    <row r="554" spans="1:6" x14ac:dyDescent="0.3">
      <c r="A554" s="28"/>
      <c r="B554" s="29"/>
      <c r="F554" s="31"/>
    </row>
    <row r="555" spans="1:6" x14ac:dyDescent="0.3">
      <c r="A555" s="28"/>
      <c r="B555" s="29"/>
      <c r="F555" s="31"/>
    </row>
    <row r="556" spans="1:6" x14ac:dyDescent="0.3">
      <c r="A556" s="28"/>
      <c r="B556" s="29"/>
      <c r="F556" s="31"/>
    </row>
    <row r="557" spans="1:6" x14ac:dyDescent="0.3">
      <c r="A557" s="28"/>
      <c r="B557" s="29"/>
      <c r="F557" s="31"/>
    </row>
    <row r="558" spans="1:6" x14ac:dyDescent="0.3">
      <c r="A558" s="28"/>
      <c r="B558" s="29"/>
      <c r="F558" s="31"/>
    </row>
    <row r="559" spans="1:6" x14ac:dyDescent="0.3">
      <c r="A559" s="28"/>
      <c r="B559" s="29"/>
      <c r="F559" s="31"/>
    </row>
    <row r="560" spans="1:6" x14ac:dyDescent="0.3">
      <c r="A560" s="28"/>
      <c r="B560" s="29"/>
      <c r="F560" s="31"/>
    </row>
    <row r="561" spans="1:6" x14ac:dyDescent="0.3">
      <c r="A561" s="28"/>
      <c r="B561" s="29"/>
      <c r="F561" s="31"/>
    </row>
    <row r="562" spans="1:6" x14ac:dyDescent="0.3">
      <c r="A562" s="28"/>
      <c r="B562" s="29"/>
      <c r="F562" s="31"/>
    </row>
    <row r="563" spans="1:6" x14ac:dyDescent="0.3">
      <c r="A563" s="28"/>
      <c r="B563" s="29"/>
      <c r="F563" s="31"/>
    </row>
    <row r="564" spans="1:6" x14ac:dyDescent="0.3">
      <c r="A564" s="28"/>
      <c r="B564" s="29"/>
      <c r="F564" s="31"/>
    </row>
    <row r="565" spans="1:6" x14ac:dyDescent="0.3">
      <c r="A565" s="28"/>
      <c r="B565" s="29"/>
      <c r="F565" s="31"/>
    </row>
    <row r="566" spans="1:6" x14ac:dyDescent="0.3">
      <c r="A566" s="28"/>
      <c r="B566" s="29"/>
      <c r="F566" s="31"/>
    </row>
    <row r="567" spans="1:6" x14ac:dyDescent="0.3">
      <c r="A567" s="28"/>
      <c r="B567" s="29"/>
      <c r="F567" s="31"/>
    </row>
    <row r="568" spans="1:6" x14ac:dyDescent="0.3">
      <c r="A568" s="28"/>
      <c r="B568" s="29"/>
      <c r="F568" s="31"/>
    </row>
    <row r="569" spans="1:6" x14ac:dyDescent="0.3">
      <c r="A569" s="28"/>
      <c r="B569" s="29"/>
      <c r="F569" s="31"/>
    </row>
    <row r="570" spans="1:6" x14ac:dyDescent="0.3">
      <c r="A570" s="28"/>
      <c r="B570" s="29"/>
      <c r="F570" s="31"/>
    </row>
    <row r="571" spans="1:6" x14ac:dyDescent="0.3">
      <c r="A571" s="28"/>
      <c r="B571" s="29"/>
      <c r="F571" s="31"/>
    </row>
    <row r="572" spans="1:6" x14ac:dyDescent="0.3">
      <c r="A572" s="28"/>
      <c r="B572" s="29"/>
      <c r="F572" s="31"/>
    </row>
    <row r="573" spans="1:6" x14ac:dyDescent="0.3">
      <c r="A573" s="28"/>
      <c r="B573" s="29"/>
      <c r="F573" s="31"/>
    </row>
    <row r="574" spans="1:6" x14ac:dyDescent="0.3">
      <c r="A574" s="28"/>
      <c r="B574" s="29"/>
      <c r="F574" s="31"/>
    </row>
    <row r="575" spans="1:6" x14ac:dyDescent="0.3">
      <c r="A575" s="28"/>
      <c r="B575" s="29"/>
      <c r="F575" s="31"/>
    </row>
    <row r="576" spans="1:6" x14ac:dyDescent="0.3">
      <c r="A576" s="28"/>
      <c r="B576" s="29"/>
      <c r="F576" s="31"/>
    </row>
    <row r="577" spans="1:6" x14ac:dyDescent="0.3">
      <c r="A577" s="28"/>
      <c r="B577" s="29"/>
      <c r="F577" s="31"/>
    </row>
    <row r="578" spans="1:6" x14ac:dyDescent="0.3">
      <c r="A578" s="28"/>
      <c r="B578" s="29"/>
      <c r="F578" s="31"/>
    </row>
    <row r="579" spans="1:6" x14ac:dyDescent="0.3">
      <c r="A579" s="28"/>
      <c r="B579" s="29"/>
      <c r="F579" s="31"/>
    </row>
    <row r="580" spans="1:6" x14ac:dyDescent="0.3">
      <c r="A580" s="28"/>
      <c r="B580" s="29"/>
      <c r="F580" s="31"/>
    </row>
    <row r="581" spans="1:6" x14ac:dyDescent="0.3">
      <c r="A581" s="28"/>
      <c r="B581" s="29"/>
      <c r="F581" s="31"/>
    </row>
    <row r="582" spans="1:6" x14ac:dyDescent="0.3">
      <c r="A582" s="28"/>
      <c r="B582" s="29"/>
      <c r="F582" s="31"/>
    </row>
    <row r="583" spans="1:6" x14ac:dyDescent="0.3">
      <c r="A583" s="28"/>
      <c r="B583" s="29"/>
      <c r="F583" s="31"/>
    </row>
    <row r="584" spans="1:6" x14ac:dyDescent="0.3">
      <c r="A584" s="28"/>
      <c r="B584" s="29"/>
      <c r="F584" s="31"/>
    </row>
    <row r="585" spans="1:6" x14ac:dyDescent="0.3">
      <c r="A585" s="28"/>
      <c r="B585" s="29"/>
      <c r="F585" s="31"/>
    </row>
    <row r="586" spans="1:6" x14ac:dyDescent="0.3">
      <c r="A586" s="28"/>
      <c r="B586" s="29"/>
      <c r="F586" s="31"/>
    </row>
    <row r="587" spans="1:6" x14ac:dyDescent="0.3">
      <c r="A587" s="28"/>
      <c r="B587" s="29"/>
      <c r="F587" s="31"/>
    </row>
    <row r="588" spans="1:6" x14ac:dyDescent="0.3">
      <c r="A588" s="28"/>
      <c r="B588" s="29"/>
      <c r="F588" s="31"/>
    </row>
    <row r="589" spans="1:6" x14ac:dyDescent="0.3">
      <c r="A589" s="28"/>
      <c r="B589" s="29"/>
      <c r="F589" s="31"/>
    </row>
    <row r="590" spans="1:6" x14ac:dyDescent="0.3">
      <c r="A590" s="28"/>
      <c r="B590" s="29"/>
      <c r="F590" s="31"/>
    </row>
    <row r="591" spans="1:6" x14ac:dyDescent="0.3">
      <c r="A591" s="28"/>
      <c r="B591" s="29"/>
      <c r="F591" s="31"/>
    </row>
    <row r="592" spans="1:6" x14ac:dyDescent="0.3">
      <c r="A592" s="28"/>
      <c r="B592" s="29"/>
      <c r="F592" s="31"/>
    </row>
    <row r="593" spans="1:6" x14ac:dyDescent="0.3">
      <c r="A593" s="28"/>
      <c r="B593" s="29"/>
      <c r="F593" s="31"/>
    </row>
    <row r="594" spans="1:6" x14ac:dyDescent="0.3">
      <c r="A594" s="28"/>
      <c r="B594" s="29"/>
      <c r="F594" s="31"/>
    </row>
    <row r="595" spans="1:6" x14ac:dyDescent="0.3">
      <c r="A595" s="28"/>
      <c r="B595" s="29"/>
      <c r="F595" s="31"/>
    </row>
    <row r="596" spans="1:6" x14ac:dyDescent="0.3">
      <c r="A596" s="28"/>
      <c r="B596" s="29"/>
      <c r="F596" s="31"/>
    </row>
    <row r="597" spans="1:6" x14ac:dyDescent="0.3">
      <c r="A597" s="28"/>
      <c r="B597" s="29"/>
      <c r="F597" s="31"/>
    </row>
    <row r="598" spans="1:6" x14ac:dyDescent="0.3">
      <c r="A598" s="28"/>
      <c r="B598" s="29"/>
      <c r="F598" s="31"/>
    </row>
    <row r="599" spans="1:6" x14ac:dyDescent="0.3">
      <c r="A599" s="28"/>
      <c r="B599" s="29"/>
      <c r="F599" s="31"/>
    </row>
    <row r="600" spans="1:6" x14ac:dyDescent="0.3">
      <c r="A600" s="28"/>
      <c r="B600" s="29"/>
      <c r="F600" s="31"/>
    </row>
    <row r="601" spans="1:6" x14ac:dyDescent="0.3">
      <c r="A601" s="28"/>
      <c r="B601" s="29"/>
      <c r="F601" s="31"/>
    </row>
    <row r="602" spans="1:6" x14ac:dyDescent="0.3">
      <c r="A602" s="28"/>
      <c r="B602" s="29"/>
      <c r="F602" s="31"/>
    </row>
    <row r="603" spans="1:6" x14ac:dyDescent="0.3">
      <c r="A603" s="28"/>
      <c r="B603" s="29"/>
      <c r="F603" s="31"/>
    </row>
    <row r="604" spans="1:6" x14ac:dyDescent="0.3">
      <c r="A604" s="28"/>
      <c r="B604" s="29"/>
      <c r="F604" s="31"/>
    </row>
    <row r="605" spans="1:6" x14ac:dyDescent="0.3">
      <c r="A605" s="28"/>
      <c r="B605" s="29"/>
      <c r="F605" s="31"/>
    </row>
    <row r="606" spans="1:6" x14ac:dyDescent="0.3">
      <c r="A606" s="28"/>
      <c r="B606" s="29"/>
      <c r="F606" s="31"/>
    </row>
    <row r="607" spans="1:6" x14ac:dyDescent="0.3">
      <c r="A607" s="28"/>
      <c r="B607" s="29"/>
      <c r="F607" s="31"/>
    </row>
    <row r="608" spans="1:6" x14ac:dyDescent="0.3">
      <c r="A608" s="28"/>
      <c r="B608" s="29"/>
      <c r="F608" s="31"/>
    </row>
    <row r="609" spans="1:6" x14ac:dyDescent="0.3">
      <c r="A609" s="28"/>
      <c r="B609" s="29"/>
      <c r="F609" s="31"/>
    </row>
    <row r="610" spans="1:6" x14ac:dyDescent="0.3">
      <c r="A610" s="28"/>
      <c r="B610" s="29"/>
      <c r="F610" s="31"/>
    </row>
    <row r="611" spans="1:6" x14ac:dyDescent="0.3">
      <c r="A611" s="28"/>
      <c r="B611" s="29"/>
      <c r="F611" s="31"/>
    </row>
    <row r="612" spans="1:6" x14ac:dyDescent="0.3">
      <c r="A612" s="28"/>
      <c r="B612" s="29"/>
      <c r="F612" s="31"/>
    </row>
    <row r="613" spans="1:6" x14ac:dyDescent="0.3">
      <c r="A613" s="28"/>
      <c r="B613" s="29"/>
      <c r="F613" s="31"/>
    </row>
    <row r="614" spans="1:6" x14ac:dyDescent="0.3">
      <c r="A614" s="28"/>
      <c r="B614" s="29"/>
      <c r="F614" s="31"/>
    </row>
    <row r="615" spans="1:6" x14ac:dyDescent="0.3">
      <c r="A615" s="28"/>
      <c r="B615" s="29"/>
      <c r="F615" s="31"/>
    </row>
    <row r="616" spans="1:6" x14ac:dyDescent="0.3">
      <c r="A616" s="28"/>
      <c r="B616" s="29"/>
      <c r="F616" s="31"/>
    </row>
    <row r="617" spans="1:6" x14ac:dyDescent="0.3">
      <c r="A617" s="28"/>
      <c r="B617" s="29"/>
      <c r="F617" s="31"/>
    </row>
    <row r="618" spans="1:6" x14ac:dyDescent="0.3">
      <c r="A618" s="28"/>
      <c r="B618" s="29"/>
      <c r="F618" s="31"/>
    </row>
    <row r="619" spans="1:6" x14ac:dyDescent="0.3">
      <c r="A619" s="28"/>
      <c r="B619" s="29"/>
      <c r="F619" s="31"/>
    </row>
    <row r="620" spans="1:6" x14ac:dyDescent="0.3">
      <c r="A620" s="28"/>
      <c r="B620" s="29"/>
      <c r="F620" s="31"/>
    </row>
    <row r="621" spans="1:6" x14ac:dyDescent="0.3">
      <c r="A621" s="28"/>
      <c r="B621" s="29"/>
      <c r="F621" s="31"/>
    </row>
    <row r="622" spans="1:6" x14ac:dyDescent="0.3">
      <c r="A622" s="28"/>
      <c r="B622" s="29"/>
      <c r="F622" s="31"/>
    </row>
    <row r="623" spans="1:6" x14ac:dyDescent="0.3">
      <c r="A623" s="28"/>
      <c r="B623" s="29"/>
      <c r="F623" s="31"/>
    </row>
    <row r="624" spans="1:6" x14ac:dyDescent="0.3">
      <c r="A624" s="28"/>
      <c r="B624" s="29"/>
      <c r="F624" s="31"/>
    </row>
    <row r="625" spans="1:6" x14ac:dyDescent="0.3">
      <c r="A625" s="28"/>
      <c r="B625" s="29"/>
      <c r="F625" s="31"/>
    </row>
    <row r="626" spans="1:6" x14ac:dyDescent="0.3">
      <c r="A626" s="28"/>
      <c r="B626" s="29"/>
      <c r="F626" s="31"/>
    </row>
    <row r="627" spans="1:6" x14ac:dyDescent="0.3">
      <c r="A627" s="28"/>
      <c r="B627" s="29"/>
      <c r="F627" s="31"/>
    </row>
    <row r="628" spans="1:6" x14ac:dyDescent="0.3">
      <c r="A628" s="28"/>
      <c r="B628" s="29"/>
      <c r="F628" s="31"/>
    </row>
    <row r="629" spans="1:6" x14ac:dyDescent="0.3">
      <c r="A629" s="28"/>
      <c r="B629" s="29"/>
      <c r="F629" s="31"/>
    </row>
    <row r="630" spans="1:6" x14ac:dyDescent="0.3">
      <c r="A630" s="28"/>
      <c r="B630" s="29"/>
      <c r="F630" s="31"/>
    </row>
    <row r="631" spans="1:6" x14ac:dyDescent="0.3">
      <c r="A631" s="28"/>
      <c r="B631" s="29"/>
      <c r="F631" s="31"/>
    </row>
    <row r="632" spans="1:6" x14ac:dyDescent="0.3">
      <c r="A632" s="28"/>
      <c r="B632" s="29"/>
      <c r="F632" s="31"/>
    </row>
    <row r="633" spans="1:6" x14ac:dyDescent="0.3">
      <c r="A633" s="28"/>
      <c r="B633" s="29"/>
      <c r="F633" s="31"/>
    </row>
    <row r="634" spans="1:6" x14ac:dyDescent="0.3">
      <c r="A634" s="28"/>
      <c r="B634" s="29"/>
      <c r="F634" s="31"/>
    </row>
    <row r="635" spans="1:6" x14ac:dyDescent="0.3">
      <c r="A635" s="28"/>
      <c r="B635" s="29"/>
      <c r="F635" s="31"/>
    </row>
    <row r="636" spans="1:6" x14ac:dyDescent="0.3">
      <c r="A636" s="28"/>
      <c r="B636" s="29"/>
      <c r="F636" s="31"/>
    </row>
    <row r="637" spans="1:6" x14ac:dyDescent="0.3">
      <c r="A637" s="28"/>
      <c r="B637" s="29"/>
      <c r="F637" s="31"/>
    </row>
    <row r="638" spans="1:6" x14ac:dyDescent="0.3">
      <c r="A638" s="28"/>
      <c r="B638" s="29"/>
      <c r="F638" s="31"/>
    </row>
    <row r="639" spans="1:6" x14ac:dyDescent="0.3">
      <c r="A639" s="28"/>
      <c r="B639" s="29"/>
      <c r="F639" s="31"/>
    </row>
    <row r="640" spans="1:6" x14ac:dyDescent="0.3">
      <c r="A640" s="28"/>
      <c r="B640" s="29"/>
      <c r="F640" s="31"/>
    </row>
    <row r="641" spans="1:6" x14ac:dyDescent="0.3">
      <c r="A641" s="28"/>
      <c r="B641" s="29"/>
      <c r="F641" s="31"/>
    </row>
    <row r="642" spans="1:6" x14ac:dyDescent="0.3">
      <c r="A642" s="28"/>
      <c r="B642" s="29"/>
      <c r="F642" s="31"/>
    </row>
    <row r="643" spans="1:6" x14ac:dyDescent="0.3">
      <c r="A643" s="28"/>
      <c r="B643" s="29"/>
      <c r="F643" s="31"/>
    </row>
    <row r="644" spans="1:6" x14ac:dyDescent="0.3">
      <c r="A644" s="28"/>
      <c r="B644" s="29"/>
      <c r="F644" s="31"/>
    </row>
    <row r="645" spans="1:6" x14ac:dyDescent="0.3">
      <c r="A645" s="28"/>
      <c r="B645" s="29"/>
      <c r="F645" s="31"/>
    </row>
    <row r="646" spans="1:6" x14ac:dyDescent="0.3">
      <c r="A646" s="28"/>
      <c r="B646" s="29"/>
      <c r="F646" s="31"/>
    </row>
    <row r="647" spans="1:6" x14ac:dyDescent="0.3">
      <c r="A647" s="28"/>
      <c r="B647" s="29"/>
      <c r="F647" s="31"/>
    </row>
    <row r="648" spans="1:6" x14ac:dyDescent="0.3">
      <c r="A648" s="28"/>
      <c r="B648" s="29"/>
      <c r="F648" s="31"/>
    </row>
    <row r="649" spans="1:6" x14ac:dyDescent="0.3">
      <c r="A649" s="28"/>
      <c r="B649" s="29"/>
      <c r="F649" s="31"/>
    </row>
    <row r="650" spans="1:6" x14ac:dyDescent="0.3">
      <c r="A650" s="28"/>
      <c r="B650" s="29"/>
      <c r="F650" s="31"/>
    </row>
    <row r="651" spans="1:6" x14ac:dyDescent="0.3">
      <c r="A651" s="28"/>
      <c r="B651" s="29"/>
      <c r="F651" s="31"/>
    </row>
    <row r="652" spans="1:6" x14ac:dyDescent="0.3">
      <c r="A652" s="28"/>
      <c r="B652" s="29"/>
      <c r="F652" s="31"/>
    </row>
    <row r="653" spans="1:6" x14ac:dyDescent="0.3">
      <c r="A653" s="28"/>
      <c r="B653" s="29"/>
      <c r="F653" s="31"/>
    </row>
    <row r="654" spans="1:6" x14ac:dyDescent="0.3">
      <c r="A654" s="28"/>
      <c r="B654" s="29"/>
      <c r="F654" s="31"/>
    </row>
    <row r="655" spans="1:6" x14ac:dyDescent="0.3">
      <c r="A655" s="28"/>
      <c r="B655" s="29"/>
      <c r="F655" s="31"/>
    </row>
    <row r="656" spans="1:6" x14ac:dyDescent="0.3">
      <c r="A656" s="28"/>
      <c r="B656" s="29"/>
      <c r="F656" s="31"/>
    </row>
    <row r="657" spans="1:6" x14ac:dyDescent="0.3">
      <c r="A657" s="28"/>
      <c r="B657" s="29"/>
      <c r="F657" s="31"/>
    </row>
    <row r="658" spans="1:6" x14ac:dyDescent="0.3">
      <c r="A658" s="28"/>
      <c r="B658" s="29"/>
      <c r="F658" s="31"/>
    </row>
    <row r="659" spans="1:6" x14ac:dyDescent="0.3">
      <c r="A659" s="28"/>
      <c r="B659" s="29"/>
      <c r="F659" s="31"/>
    </row>
    <row r="660" spans="1:6" x14ac:dyDescent="0.3">
      <c r="A660" s="28"/>
      <c r="B660" s="29"/>
      <c r="F660" s="31"/>
    </row>
    <row r="661" spans="1:6" x14ac:dyDescent="0.3">
      <c r="A661" s="28"/>
      <c r="B661" s="29"/>
      <c r="F661" s="31"/>
    </row>
    <row r="662" spans="1:6" x14ac:dyDescent="0.3">
      <c r="A662" s="28"/>
      <c r="B662" s="29"/>
      <c r="F662" s="31"/>
    </row>
    <row r="663" spans="1:6" x14ac:dyDescent="0.3">
      <c r="A663" s="28"/>
      <c r="B663" s="29"/>
      <c r="F663" s="31"/>
    </row>
    <row r="664" spans="1:6" x14ac:dyDescent="0.3">
      <c r="A664" s="28"/>
      <c r="B664" s="29"/>
      <c r="F664" s="31"/>
    </row>
    <row r="665" spans="1:6" x14ac:dyDescent="0.3">
      <c r="A665" s="28"/>
      <c r="B665" s="29"/>
      <c r="F665" s="31"/>
    </row>
    <row r="666" spans="1:6" x14ac:dyDescent="0.3">
      <c r="A666" s="28"/>
      <c r="B666" s="29"/>
      <c r="F666" s="31"/>
    </row>
    <row r="667" spans="1:6" x14ac:dyDescent="0.3">
      <c r="A667" s="28"/>
      <c r="B667" s="29"/>
      <c r="F667" s="31"/>
    </row>
    <row r="668" spans="1:6" x14ac:dyDescent="0.3">
      <c r="A668" s="28"/>
      <c r="B668" s="29"/>
      <c r="F668" s="31"/>
    </row>
    <row r="669" spans="1:6" x14ac:dyDescent="0.3">
      <c r="A669" s="28"/>
      <c r="B669" s="29"/>
      <c r="F669" s="31"/>
    </row>
    <row r="670" spans="1:6" x14ac:dyDescent="0.3">
      <c r="A670" s="28"/>
      <c r="B670" s="29"/>
      <c r="F670" s="31"/>
    </row>
    <row r="671" spans="1:6" x14ac:dyDescent="0.3">
      <c r="A671" s="28"/>
      <c r="B671" s="29"/>
      <c r="F671" s="31"/>
    </row>
    <row r="672" spans="1:6" x14ac:dyDescent="0.3">
      <c r="A672" s="28"/>
      <c r="B672" s="29"/>
      <c r="F672" s="31"/>
    </row>
    <row r="673" spans="1:6" x14ac:dyDescent="0.3">
      <c r="A673" s="28"/>
      <c r="B673" s="29"/>
      <c r="F673" s="31"/>
    </row>
    <row r="674" spans="1:6" x14ac:dyDescent="0.3">
      <c r="A674" s="28"/>
      <c r="B674" s="29"/>
      <c r="F674" s="31"/>
    </row>
    <row r="675" spans="1:6" x14ac:dyDescent="0.3">
      <c r="A675" s="28"/>
      <c r="B675" s="29"/>
      <c r="F675" s="31"/>
    </row>
    <row r="676" spans="1:6" x14ac:dyDescent="0.3">
      <c r="A676" s="28"/>
      <c r="B676" s="29"/>
      <c r="F676" s="31"/>
    </row>
    <row r="677" spans="1:6" x14ac:dyDescent="0.3">
      <c r="A677" s="28"/>
      <c r="B677" s="29"/>
      <c r="F677" s="31"/>
    </row>
    <row r="678" spans="1:6" x14ac:dyDescent="0.3">
      <c r="A678" s="28"/>
      <c r="B678" s="29"/>
      <c r="F678" s="31"/>
    </row>
    <row r="679" spans="1:6" x14ac:dyDescent="0.3">
      <c r="A679" s="28"/>
      <c r="B679" s="29"/>
      <c r="F679" s="31"/>
    </row>
    <row r="680" spans="1:6" x14ac:dyDescent="0.3">
      <c r="A680" s="28"/>
      <c r="B680" s="29"/>
      <c r="F680" s="31"/>
    </row>
    <row r="681" spans="1:6" x14ac:dyDescent="0.3">
      <c r="A681" s="28"/>
      <c r="B681" s="29"/>
      <c r="F681" s="31"/>
    </row>
    <row r="682" spans="1:6" x14ac:dyDescent="0.3">
      <c r="A682" s="28"/>
      <c r="B682" s="29"/>
      <c r="F682" s="31"/>
    </row>
    <row r="683" spans="1:6" x14ac:dyDescent="0.3">
      <c r="A683" s="28"/>
      <c r="B683" s="29"/>
      <c r="F683" s="31"/>
    </row>
    <row r="684" spans="1:6" x14ac:dyDescent="0.3">
      <c r="A684" s="28"/>
      <c r="B684" s="29"/>
      <c r="F684" s="31"/>
    </row>
    <row r="685" spans="1:6" x14ac:dyDescent="0.3">
      <c r="A685" s="28"/>
      <c r="B685" s="29"/>
      <c r="F685" s="31"/>
    </row>
    <row r="686" spans="1:6" x14ac:dyDescent="0.3">
      <c r="A686" s="28"/>
      <c r="B686" s="29"/>
      <c r="F686" s="31"/>
    </row>
    <row r="687" spans="1:6" x14ac:dyDescent="0.3">
      <c r="A687" s="28"/>
      <c r="B687" s="29"/>
      <c r="F687" s="31"/>
    </row>
    <row r="688" spans="1:6" x14ac:dyDescent="0.3">
      <c r="A688" s="28"/>
      <c r="B688" s="29"/>
      <c r="F688" s="31"/>
    </row>
    <row r="689" spans="1:6" x14ac:dyDescent="0.3">
      <c r="A689" s="28"/>
      <c r="B689" s="29"/>
      <c r="F689" s="31"/>
    </row>
    <row r="690" spans="1:6" x14ac:dyDescent="0.3">
      <c r="A690" s="28"/>
      <c r="B690" s="29"/>
      <c r="F690" s="31"/>
    </row>
    <row r="691" spans="1:6" x14ac:dyDescent="0.3">
      <c r="A691" s="28"/>
      <c r="B691" s="29"/>
      <c r="F691" s="31"/>
    </row>
    <row r="692" spans="1:6" x14ac:dyDescent="0.3">
      <c r="A692" s="28"/>
      <c r="B692" s="29"/>
      <c r="F692" s="31"/>
    </row>
    <row r="693" spans="1:6" x14ac:dyDescent="0.3">
      <c r="A693" s="28"/>
      <c r="B693" s="29"/>
      <c r="F693" s="31"/>
    </row>
    <row r="694" spans="1:6" x14ac:dyDescent="0.3">
      <c r="A694" s="28"/>
      <c r="B694" s="29"/>
      <c r="F694" s="31"/>
    </row>
    <row r="695" spans="1:6" x14ac:dyDescent="0.3">
      <c r="A695" s="28"/>
      <c r="B695" s="29"/>
      <c r="F695" s="31"/>
    </row>
    <row r="696" spans="1:6" x14ac:dyDescent="0.3">
      <c r="A696" s="28"/>
      <c r="B696" s="29"/>
      <c r="F696" s="31"/>
    </row>
    <row r="697" spans="1:6" x14ac:dyDescent="0.3">
      <c r="A697" s="28"/>
      <c r="B697" s="29"/>
      <c r="F697" s="31"/>
    </row>
    <row r="698" spans="1:6" x14ac:dyDescent="0.3">
      <c r="A698" s="28"/>
      <c r="B698" s="29"/>
      <c r="F698" s="31"/>
    </row>
    <row r="699" spans="1:6" x14ac:dyDescent="0.3">
      <c r="A699" s="28"/>
      <c r="B699" s="29"/>
      <c r="F699" s="31"/>
    </row>
    <row r="700" spans="1:6" x14ac:dyDescent="0.3">
      <c r="A700" s="28"/>
      <c r="B700" s="29"/>
      <c r="F700" s="31"/>
    </row>
    <row r="701" spans="1:6" x14ac:dyDescent="0.3">
      <c r="A701" s="28"/>
      <c r="B701" s="29"/>
      <c r="F701" s="31"/>
    </row>
    <row r="702" spans="1:6" x14ac:dyDescent="0.3">
      <c r="A702" s="28"/>
      <c r="B702" s="29"/>
      <c r="F702" s="31"/>
    </row>
    <row r="703" spans="1:6" x14ac:dyDescent="0.3">
      <c r="A703" s="28"/>
      <c r="B703" s="29"/>
      <c r="F703" s="31"/>
    </row>
    <row r="704" spans="1:6" x14ac:dyDescent="0.3">
      <c r="A704" s="28"/>
      <c r="B704" s="29"/>
      <c r="F704" s="31"/>
    </row>
    <row r="705" spans="1:6" x14ac:dyDescent="0.3">
      <c r="A705" s="28"/>
      <c r="B705" s="29"/>
      <c r="F705" s="31"/>
    </row>
    <row r="706" spans="1:6" x14ac:dyDescent="0.3">
      <c r="A706" s="28"/>
      <c r="B706" s="29"/>
      <c r="F706" s="31"/>
    </row>
    <row r="707" spans="1:6" x14ac:dyDescent="0.3">
      <c r="A707" s="28"/>
      <c r="B707" s="29"/>
      <c r="F707" s="31"/>
    </row>
    <row r="708" spans="1:6" x14ac:dyDescent="0.3">
      <c r="A708" s="28"/>
      <c r="B708" s="29"/>
      <c r="F708" s="31"/>
    </row>
    <row r="709" spans="1:6" x14ac:dyDescent="0.3">
      <c r="A709" s="28"/>
      <c r="B709" s="29"/>
      <c r="F709" s="31"/>
    </row>
    <row r="710" spans="1:6" x14ac:dyDescent="0.3">
      <c r="A710" s="28"/>
      <c r="B710" s="29"/>
      <c r="F710" s="31"/>
    </row>
    <row r="711" spans="1:6" x14ac:dyDescent="0.3">
      <c r="A711" s="28"/>
      <c r="B711" s="29"/>
      <c r="F711" s="31"/>
    </row>
    <row r="712" spans="1:6" x14ac:dyDescent="0.3">
      <c r="A712" s="28"/>
      <c r="B712" s="29"/>
      <c r="F712" s="31"/>
    </row>
    <row r="713" spans="1:6" x14ac:dyDescent="0.3">
      <c r="A713" s="28"/>
      <c r="B713" s="29"/>
      <c r="F713" s="31"/>
    </row>
    <row r="714" spans="1:6" x14ac:dyDescent="0.3">
      <c r="A714" s="28"/>
      <c r="B714" s="29"/>
      <c r="F714" s="31"/>
    </row>
    <row r="715" spans="1:6" x14ac:dyDescent="0.3">
      <c r="A715" s="28"/>
      <c r="B715" s="29"/>
      <c r="F715" s="31"/>
    </row>
    <row r="716" spans="1:6" x14ac:dyDescent="0.3">
      <c r="A716" s="28"/>
      <c r="B716" s="29"/>
      <c r="F716" s="31"/>
    </row>
    <row r="717" spans="1:6" x14ac:dyDescent="0.3">
      <c r="A717" s="28"/>
      <c r="B717" s="29"/>
      <c r="F717" s="31"/>
    </row>
    <row r="718" spans="1:6" x14ac:dyDescent="0.3">
      <c r="A718" s="28"/>
      <c r="B718" s="29"/>
      <c r="F718" s="31"/>
    </row>
    <row r="719" spans="1:6" x14ac:dyDescent="0.3">
      <c r="A719" s="28"/>
      <c r="B719" s="29"/>
      <c r="F719" s="31"/>
    </row>
    <row r="720" spans="1:6" x14ac:dyDescent="0.3">
      <c r="A720" s="28"/>
      <c r="B720" s="29"/>
      <c r="F720" s="31"/>
    </row>
    <row r="721" spans="1:6" x14ac:dyDescent="0.3">
      <c r="A721" s="28"/>
      <c r="B721" s="29"/>
      <c r="F721" s="31"/>
    </row>
    <row r="722" spans="1:6" x14ac:dyDescent="0.3">
      <c r="A722" s="28"/>
      <c r="B722" s="29"/>
      <c r="F722" s="31"/>
    </row>
    <row r="723" spans="1:6" x14ac:dyDescent="0.3">
      <c r="A723" s="28"/>
      <c r="B723" s="29"/>
      <c r="F723" s="31"/>
    </row>
    <row r="724" spans="1:6" x14ac:dyDescent="0.3">
      <c r="A724" s="28"/>
      <c r="B724" s="29"/>
      <c r="F724" s="31"/>
    </row>
    <row r="725" spans="1:6" x14ac:dyDescent="0.3">
      <c r="A725" s="28"/>
      <c r="B725" s="29"/>
      <c r="F725" s="31"/>
    </row>
    <row r="726" spans="1:6" x14ac:dyDescent="0.3">
      <c r="A726" s="28"/>
      <c r="B726" s="29"/>
      <c r="F726" s="31"/>
    </row>
    <row r="727" spans="1:6" x14ac:dyDescent="0.3">
      <c r="A727" s="28"/>
      <c r="B727" s="29"/>
      <c r="F727" s="31"/>
    </row>
    <row r="728" spans="1:6" x14ac:dyDescent="0.3">
      <c r="A728" s="28"/>
      <c r="B728" s="29"/>
      <c r="F728" s="31"/>
    </row>
    <row r="729" spans="1:6" x14ac:dyDescent="0.3">
      <c r="A729" s="28"/>
      <c r="B729" s="29"/>
      <c r="F729" s="31"/>
    </row>
    <row r="730" spans="1:6" x14ac:dyDescent="0.3">
      <c r="A730" s="28"/>
      <c r="B730" s="29"/>
      <c r="F730" s="31"/>
    </row>
    <row r="731" spans="1:6" x14ac:dyDescent="0.3">
      <c r="A731" s="28"/>
      <c r="B731" s="29"/>
      <c r="F731" s="31"/>
    </row>
    <row r="732" spans="1:6" x14ac:dyDescent="0.3">
      <c r="A732" s="28"/>
      <c r="B732" s="29"/>
      <c r="F732" s="31"/>
    </row>
    <row r="733" spans="1:6" x14ac:dyDescent="0.3">
      <c r="A733" s="28"/>
      <c r="B733" s="29"/>
      <c r="F733" s="31"/>
    </row>
    <row r="734" spans="1:6" x14ac:dyDescent="0.3">
      <c r="A734" s="28"/>
      <c r="B734" s="29"/>
      <c r="F734" s="31"/>
    </row>
    <row r="735" spans="1:6" x14ac:dyDescent="0.3">
      <c r="A735" s="28"/>
      <c r="B735" s="29"/>
      <c r="F735" s="31"/>
    </row>
    <row r="736" spans="1:6" x14ac:dyDescent="0.3">
      <c r="A736" s="28"/>
      <c r="B736" s="29"/>
      <c r="F736" s="31"/>
    </row>
    <row r="737" spans="1:6" x14ac:dyDescent="0.3">
      <c r="A737" s="28"/>
      <c r="B737" s="29"/>
      <c r="F737" s="31"/>
    </row>
    <row r="738" spans="1:6" x14ac:dyDescent="0.3">
      <c r="A738" s="28"/>
      <c r="B738" s="29"/>
      <c r="F738" s="31"/>
    </row>
    <row r="739" spans="1:6" x14ac:dyDescent="0.3">
      <c r="A739" s="28"/>
      <c r="B739" s="29"/>
      <c r="F739" s="31"/>
    </row>
    <row r="740" spans="1:6" x14ac:dyDescent="0.3">
      <c r="A740" s="28"/>
      <c r="B740" s="29"/>
      <c r="F740" s="31"/>
    </row>
    <row r="741" spans="1:6" x14ac:dyDescent="0.3">
      <c r="A741" s="28"/>
      <c r="B741" s="29"/>
      <c r="F741" s="31"/>
    </row>
    <row r="742" spans="1:6" x14ac:dyDescent="0.3">
      <c r="A742" s="28"/>
      <c r="B742" s="29"/>
      <c r="F742" s="31"/>
    </row>
    <row r="743" spans="1:6" x14ac:dyDescent="0.3">
      <c r="A743" s="28"/>
      <c r="B743" s="29"/>
      <c r="F743" s="31"/>
    </row>
    <row r="744" spans="1:6" x14ac:dyDescent="0.3">
      <c r="A744" s="28"/>
      <c r="B744" s="29"/>
      <c r="F744" s="31"/>
    </row>
    <row r="745" spans="1:6" x14ac:dyDescent="0.3">
      <c r="A745" s="28"/>
      <c r="B745" s="29"/>
      <c r="F745" s="31"/>
    </row>
    <row r="746" spans="1:6" x14ac:dyDescent="0.3">
      <c r="A746" s="28"/>
      <c r="B746" s="29"/>
      <c r="F746" s="31"/>
    </row>
    <row r="747" spans="1:6" x14ac:dyDescent="0.3">
      <c r="A747" s="28"/>
      <c r="B747" s="29"/>
      <c r="F747" s="31"/>
    </row>
    <row r="748" spans="1:6" x14ac:dyDescent="0.3">
      <c r="A748" s="28"/>
      <c r="B748" s="29"/>
      <c r="F748" s="31"/>
    </row>
    <row r="749" spans="1:6" x14ac:dyDescent="0.3">
      <c r="A749" s="28"/>
      <c r="B749" s="29"/>
      <c r="F749" s="31"/>
    </row>
    <row r="750" spans="1:6" x14ac:dyDescent="0.3">
      <c r="A750" s="28"/>
      <c r="B750" s="29"/>
      <c r="F750" s="31"/>
    </row>
    <row r="751" spans="1:6" x14ac:dyDescent="0.3">
      <c r="A751" s="28"/>
      <c r="B751" s="29"/>
      <c r="F751" s="31"/>
    </row>
    <row r="752" spans="1:6" x14ac:dyDescent="0.3">
      <c r="A752" s="28"/>
      <c r="B752" s="29"/>
      <c r="F752" s="31"/>
    </row>
    <row r="753" spans="1:6" x14ac:dyDescent="0.3">
      <c r="A753" s="28"/>
      <c r="B753" s="29"/>
      <c r="F753" s="31"/>
    </row>
    <row r="754" spans="1:6" x14ac:dyDescent="0.3">
      <c r="A754" s="28"/>
      <c r="B754" s="29"/>
      <c r="F754" s="31"/>
    </row>
    <row r="755" spans="1:6" x14ac:dyDescent="0.3">
      <c r="A755" s="28"/>
      <c r="B755" s="29"/>
      <c r="F755" s="31"/>
    </row>
    <row r="756" spans="1:6" x14ac:dyDescent="0.3">
      <c r="A756" s="28"/>
      <c r="B756" s="29"/>
      <c r="F756" s="31"/>
    </row>
    <row r="757" spans="1:6" x14ac:dyDescent="0.3">
      <c r="A757" s="28"/>
      <c r="B757" s="29"/>
      <c r="F757" s="31"/>
    </row>
    <row r="758" spans="1:6" x14ac:dyDescent="0.3">
      <c r="A758" s="28"/>
      <c r="B758" s="29"/>
      <c r="F758" s="31"/>
    </row>
    <row r="759" spans="1:6" x14ac:dyDescent="0.3">
      <c r="A759" s="28"/>
      <c r="B759" s="29"/>
      <c r="F759" s="31"/>
    </row>
    <row r="760" spans="1:6" x14ac:dyDescent="0.3">
      <c r="A760" s="28"/>
      <c r="B760" s="29"/>
      <c r="F760" s="31"/>
    </row>
    <row r="761" spans="1:6" x14ac:dyDescent="0.3">
      <c r="A761" s="28"/>
      <c r="B761" s="29"/>
      <c r="F761" s="31"/>
    </row>
    <row r="762" spans="1:6" x14ac:dyDescent="0.3">
      <c r="A762" s="28"/>
      <c r="B762" s="29"/>
      <c r="F762" s="31"/>
    </row>
    <row r="763" spans="1:6" x14ac:dyDescent="0.3">
      <c r="A763" s="28"/>
      <c r="B763" s="29"/>
      <c r="F763" s="31"/>
    </row>
    <row r="764" spans="1:6" x14ac:dyDescent="0.3">
      <c r="A764" s="28"/>
      <c r="B764" s="29"/>
      <c r="F764" s="31"/>
    </row>
    <row r="765" spans="1:6" x14ac:dyDescent="0.3">
      <c r="A765" s="28"/>
      <c r="B765" s="29"/>
      <c r="F765" s="31"/>
    </row>
    <row r="766" spans="1:6" x14ac:dyDescent="0.3">
      <c r="A766" s="28"/>
      <c r="B766" s="29"/>
      <c r="F766" s="31"/>
    </row>
    <row r="767" spans="1:6" x14ac:dyDescent="0.3">
      <c r="A767" s="28"/>
      <c r="B767" s="29"/>
      <c r="F767" s="31"/>
    </row>
    <row r="768" spans="1:6" x14ac:dyDescent="0.3">
      <c r="A768" s="28"/>
      <c r="B768" s="29"/>
      <c r="F768" s="31"/>
    </row>
    <row r="769" spans="1:6" x14ac:dyDescent="0.3">
      <c r="A769" s="28"/>
      <c r="B769" s="29"/>
      <c r="F769" s="31"/>
    </row>
    <row r="770" spans="1:6" x14ac:dyDescent="0.3">
      <c r="A770" s="28"/>
      <c r="B770" s="29"/>
      <c r="F770" s="31"/>
    </row>
    <row r="771" spans="1:6" x14ac:dyDescent="0.3">
      <c r="A771" s="28"/>
      <c r="B771" s="29"/>
      <c r="F771" s="31"/>
    </row>
    <row r="772" spans="1:6" x14ac:dyDescent="0.3">
      <c r="A772" s="28"/>
      <c r="B772" s="29"/>
      <c r="F772" s="31"/>
    </row>
    <row r="773" spans="1:6" x14ac:dyDescent="0.3">
      <c r="A773" s="28"/>
      <c r="B773" s="29"/>
      <c r="F773" s="31"/>
    </row>
    <row r="774" spans="1:6" x14ac:dyDescent="0.3">
      <c r="A774" s="28"/>
      <c r="B774" s="29"/>
      <c r="F774" s="31"/>
    </row>
    <row r="775" spans="1:6" x14ac:dyDescent="0.3">
      <c r="A775" s="28"/>
      <c r="B775" s="29"/>
      <c r="F775" s="31"/>
    </row>
    <row r="776" spans="1:6" x14ac:dyDescent="0.3">
      <c r="A776" s="28"/>
      <c r="B776" s="29"/>
      <c r="F776" s="31"/>
    </row>
    <row r="777" spans="1:6" x14ac:dyDescent="0.3">
      <c r="A777" s="28"/>
      <c r="B777" s="29"/>
      <c r="F777" s="31"/>
    </row>
    <row r="778" spans="1:6" x14ac:dyDescent="0.3">
      <c r="A778" s="28"/>
      <c r="B778" s="29"/>
      <c r="F778" s="31"/>
    </row>
    <row r="779" spans="1:6" x14ac:dyDescent="0.3">
      <c r="A779" s="28"/>
      <c r="B779" s="29"/>
      <c r="F779" s="31"/>
    </row>
    <row r="780" spans="1:6" x14ac:dyDescent="0.3">
      <c r="A780" s="28"/>
      <c r="B780" s="29"/>
      <c r="F780" s="31"/>
    </row>
    <row r="781" spans="1:6" x14ac:dyDescent="0.3">
      <c r="A781" s="28"/>
      <c r="B781" s="29"/>
      <c r="F781" s="31"/>
    </row>
    <row r="782" spans="1:6" x14ac:dyDescent="0.3">
      <c r="A782" s="28"/>
      <c r="B782" s="29"/>
      <c r="F782" s="31"/>
    </row>
    <row r="783" spans="1:6" x14ac:dyDescent="0.3">
      <c r="A783" s="28"/>
      <c r="B783" s="29"/>
      <c r="F783" s="31"/>
    </row>
    <row r="784" spans="1:6" x14ac:dyDescent="0.3">
      <c r="A784" s="28"/>
      <c r="B784" s="29"/>
      <c r="F784" s="31"/>
    </row>
    <row r="785" spans="1:6" x14ac:dyDescent="0.3">
      <c r="A785" s="28"/>
      <c r="B785" s="29"/>
      <c r="F785" s="31"/>
    </row>
    <row r="786" spans="1:6" x14ac:dyDescent="0.3">
      <c r="A786" s="28"/>
      <c r="B786" s="29"/>
      <c r="F786" s="31"/>
    </row>
    <row r="787" spans="1:6" x14ac:dyDescent="0.3">
      <c r="A787" s="28"/>
      <c r="B787" s="29"/>
      <c r="F787" s="31"/>
    </row>
    <row r="788" spans="1:6" x14ac:dyDescent="0.3">
      <c r="A788" s="28"/>
      <c r="B788" s="29"/>
      <c r="F788" s="31"/>
    </row>
    <row r="789" spans="1:6" x14ac:dyDescent="0.3">
      <c r="A789" s="28"/>
      <c r="B789" s="29"/>
      <c r="F789" s="31"/>
    </row>
    <row r="790" spans="1:6" x14ac:dyDescent="0.3">
      <c r="A790" s="28"/>
      <c r="B790" s="29"/>
      <c r="F790" s="31"/>
    </row>
    <row r="791" spans="1:6" x14ac:dyDescent="0.3">
      <c r="A791" s="28"/>
      <c r="B791" s="29"/>
      <c r="F791" s="31"/>
    </row>
    <row r="792" spans="1:6" x14ac:dyDescent="0.3">
      <c r="A792" s="28"/>
      <c r="B792" s="29"/>
      <c r="F792" s="31"/>
    </row>
    <row r="793" spans="1:6" x14ac:dyDescent="0.3">
      <c r="A793" s="28"/>
      <c r="B793" s="29"/>
      <c r="F793" s="31"/>
    </row>
    <row r="794" spans="1:6" x14ac:dyDescent="0.3">
      <c r="A794" s="28"/>
      <c r="B794" s="29"/>
      <c r="F794" s="31"/>
    </row>
    <row r="795" spans="1:6" x14ac:dyDescent="0.3">
      <c r="A795" s="28"/>
      <c r="B795" s="29"/>
      <c r="F795" s="31"/>
    </row>
    <row r="796" spans="1:6" x14ac:dyDescent="0.3">
      <c r="A796" s="28"/>
      <c r="B796" s="29"/>
      <c r="F796" s="31"/>
    </row>
    <row r="797" spans="1:6" x14ac:dyDescent="0.3">
      <c r="A797" s="28"/>
      <c r="B797" s="29"/>
      <c r="F797" s="31"/>
    </row>
    <row r="798" spans="1:6" x14ac:dyDescent="0.3">
      <c r="A798" s="28"/>
      <c r="B798" s="29"/>
      <c r="F798" s="31"/>
    </row>
    <row r="799" spans="1:6" x14ac:dyDescent="0.3">
      <c r="A799" s="28"/>
      <c r="B799" s="29"/>
      <c r="F799" s="31"/>
    </row>
    <row r="800" spans="1:6" x14ac:dyDescent="0.3">
      <c r="A800" s="28"/>
      <c r="B800" s="29"/>
      <c r="F800" s="31"/>
    </row>
    <row r="801" spans="1:6" x14ac:dyDescent="0.3">
      <c r="A801" s="28"/>
      <c r="B801" s="29"/>
      <c r="F801" s="31"/>
    </row>
    <row r="802" spans="1:6" x14ac:dyDescent="0.3">
      <c r="A802" s="28"/>
      <c r="B802" s="29"/>
      <c r="F802" s="31"/>
    </row>
    <row r="803" spans="1:6" x14ac:dyDescent="0.3">
      <c r="A803" s="28"/>
      <c r="B803" s="29"/>
      <c r="F803" s="31"/>
    </row>
    <row r="804" spans="1:6" x14ac:dyDescent="0.3">
      <c r="A804" s="28"/>
      <c r="B804" s="29"/>
      <c r="F804" s="31"/>
    </row>
    <row r="805" spans="1:6" x14ac:dyDescent="0.3">
      <c r="A805" s="28"/>
      <c r="B805" s="29"/>
      <c r="F805" s="31"/>
    </row>
    <row r="806" spans="1:6" x14ac:dyDescent="0.3">
      <c r="A806" s="28"/>
      <c r="B806" s="29"/>
      <c r="F806" s="31"/>
    </row>
    <row r="807" spans="1:6" x14ac:dyDescent="0.3">
      <c r="A807" s="28"/>
      <c r="B807" s="29"/>
      <c r="F807" s="31"/>
    </row>
    <row r="808" spans="1:6" x14ac:dyDescent="0.3">
      <c r="A808" s="28"/>
      <c r="B808" s="29"/>
      <c r="F808" s="31"/>
    </row>
    <row r="809" spans="1:6" x14ac:dyDescent="0.3">
      <c r="A809" s="28"/>
      <c r="B809" s="29"/>
      <c r="F809" s="31"/>
    </row>
    <row r="810" spans="1:6" x14ac:dyDescent="0.3">
      <c r="A810" s="28"/>
      <c r="B810" s="29"/>
      <c r="F810" s="31"/>
    </row>
    <row r="811" spans="1:6" x14ac:dyDescent="0.3">
      <c r="A811" s="28"/>
      <c r="B811" s="29"/>
      <c r="F811" s="31"/>
    </row>
    <row r="812" spans="1:6" x14ac:dyDescent="0.3">
      <c r="A812" s="28"/>
      <c r="B812" s="29"/>
      <c r="F812" s="31"/>
    </row>
    <row r="813" spans="1:6" x14ac:dyDescent="0.3">
      <c r="A813" s="28"/>
      <c r="B813" s="29"/>
      <c r="F813" s="31"/>
    </row>
    <row r="814" spans="1:6" x14ac:dyDescent="0.3">
      <c r="A814" s="28"/>
      <c r="B814" s="29"/>
      <c r="F814" s="31"/>
    </row>
    <row r="815" spans="1:6" x14ac:dyDescent="0.3">
      <c r="A815" s="28"/>
      <c r="B815" s="29"/>
      <c r="F815" s="31"/>
    </row>
    <row r="816" spans="1:6" x14ac:dyDescent="0.3">
      <c r="A816" s="28"/>
      <c r="B816" s="29"/>
      <c r="F816" s="31"/>
    </row>
    <row r="817" spans="1:6" x14ac:dyDescent="0.3">
      <c r="A817" s="28"/>
      <c r="B817" s="29"/>
      <c r="F817" s="31"/>
    </row>
    <row r="818" spans="1:6" x14ac:dyDescent="0.3">
      <c r="A818" s="28"/>
      <c r="B818" s="29"/>
      <c r="F818" s="31"/>
    </row>
    <row r="819" spans="1:6" x14ac:dyDescent="0.3">
      <c r="A819" s="28"/>
      <c r="B819" s="29"/>
      <c r="F819" s="31"/>
    </row>
    <row r="820" spans="1:6" x14ac:dyDescent="0.3">
      <c r="A820" s="28"/>
      <c r="B820" s="29"/>
      <c r="F820" s="31"/>
    </row>
    <row r="821" spans="1:6" x14ac:dyDescent="0.3">
      <c r="A821" s="28"/>
      <c r="B821" s="29"/>
      <c r="F821" s="31"/>
    </row>
    <row r="822" spans="1:6" x14ac:dyDescent="0.3">
      <c r="A822" s="28"/>
      <c r="B822" s="29"/>
      <c r="F822" s="31"/>
    </row>
    <row r="823" spans="1:6" x14ac:dyDescent="0.3">
      <c r="A823" s="28"/>
      <c r="B823" s="29"/>
      <c r="F823" s="31"/>
    </row>
    <row r="824" spans="1:6" x14ac:dyDescent="0.3">
      <c r="A824" s="28"/>
      <c r="B824" s="29"/>
      <c r="F824" s="31"/>
    </row>
    <row r="825" spans="1:6" x14ac:dyDescent="0.3">
      <c r="A825" s="28"/>
      <c r="B825" s="29"/>
      <c r="F825" s="31"/>
    </row>
    <row r="826" spans="1:6" x14ac:dyDescent="0.3">
      <c r="A826" s="28"/>
      <c r="B826" s="29"/>
      <c r="F826" s="31"/>
    </row>
    <row r="827" spans="1:6" x14ac:dyDescent="0.3">
      <c r="A827" s="28"/>
      <c r="B827" s="29"/>
      <c r="F827" s="31"/>
    </row>
    <row r="828" spans="1:6" x14ac:dyDescent="0.3">
      <c r="A828" s="28"/>
      <c r="B828" s="29"/>
      <c r="F828" s="31"/>
    </row>
    <row r="829" spans="1:6" x14ac:dyDescent="0.3">
      <c r="A829" s="28"/>
      <c r="B829" s="29"/>
      <c r="F829" s="31"/>
    </row>
    <row r="830" spans="1:6" x14ac:dyDescent="0.3">
      <c r="A830" s="28"/>
      <c r="B830" s="29"/>
      <c r="F830" s="31"/>
    </row>
    <row r="831" spans="1:6" x14ac:dyDescent="0.3">
      <c r="A831" s="28"/>
      <c r="B831" s="29"/>
      <c r="F831" s="31"/>
    </row>
    <row r="832" spans="1:6" x14ac:dyDescent="0.3">
      <c r="A832" s="28"/>
      <c r="B832" s="29"/>
      <c r="F832" s="31"/>
    </row>
    <row r="833" spans="1:6" x14ac:dyDescent="0.3">
      <c r="A833" s="28"/>
      <c r="B833" s="29"/>
      <c r="F833" s="31"/>
    </row>
    <row r="834" spans="1:6" x14ac:dyDescent="0.3">
      <c r="A834" s="28"/>
      <c r="B834" s="29"/>
      <c r="F834" s="31"/>
    </row>
    <row r="835" spans="1:6" x14ac:dyDescent="0.3">
      <c r="A835" s="28"/>
      <c r="B835" s="29"/>
      <c r="F835" s="31"/>
    </row>
    <row r="836" spans="1:6" x14ac:dyDescent="0.3">
      <c r="A836" s="28"/>
      <c r="B836" s="29"/>
      <c r="F836" s="31"/>
    </row>
    <row r="837" spans="1:6" x14ac:dyDescent="0.3">
      <c r="A837" s="28"/>
      <c r="B837" s="29"/>
      <c r="F837" s="31"/>
    </row>
    <row r="838" spans="1:6" x14ac:dyDescent="0.3">
      <c r="A838" s="28"/>
      <c r="B838" s="29"/>
      <c r="F838" s="31"/>
    </row>
    <row r="839" spans="1:6" x14ac:dyDescent="0.3">
      <c r="A839" s="28"/>
      <c r="B839" s="29"/>
      <c r="F839" s="31"/>
    </row>
    <row r="840" spans="1:6" x14ac:dyDescent="0.3">
      <c r="A840" s="28"/>
      <c r="B840" s="29"/>
      <c r="F840" s="31"/>
    </row>
    <row r="841" spans="1:6" x14ac:dyDescent="0.3">
      <c r="A841" s="28"/>
      <c r="B841" s="29"/>
      <c r="F841" s="31"/>
    </row>
    <row r="842" spans="1:6" x14ac:dyDescent="0.3">
      <c r="A842" s="28"/>
      <c r="B842" s="29"/>
      <c r="F842" s="31"/>
    </row>
    <row r="843" spans="1:6" x14ac:dyDescent="0.3">
      <c r="A843" s="28"/>
      <c r="B843" s="29"/>
      <c r="F843" s="31"/>
    </row>
    <row r="844" spans="1:6" x14ac:dyDescent="0.3">
      <c r="A844" s="28"/>
      <c r="B844" s="29"/>
      <c r="F844" s="31"/>
    </row>
    <row r="845" spans="1:6" x14ac:dyDescent="0.3">
      <c r="A845" s="28"/>
      <c r="B845" s="29"/>
      <c r="F845" s="31"/>
    </row>
    <row r="846" spans="1:6" x14ac:dyDescent="0.3">
      <c r="A846" s="28"/>
      <c r="B846" s="29"/>
      <c r="F846" s="31"/>
    </row>
    <row r="847" spans="1:6" x14ac:dyDescent="0.3">
      <c r="A847" s="28"/>
      <c r="B847" s="29"/>
      <c r="F847" s="31"/>
    </row>
    <row r="848" spans="1:6" x14ac:dyDescent="0.3">
      <c r="A848" s="28"/>
      <c r="B848" s="29"/>
      <c r="F848" s="31"/>
    </row>
    <row r="849" spans="1:6" x14ac:dyDescent="0.3">
      <c r="A849" s="28"/>
      <c r="B849" s="29"/>
      <c r="F849" s="31"/>
    </row>
    <row r="850" spans="1:6" x14ac:dyDescent="0.3">
      <c r="A850" s="28"/>
      <c r="B850" s="29"/>
      <c r="F850" s="31"/>
    </row>
    <row r="851" spans="1:6" x14ac:dyDescent="0.3">
      <c r="A851" s="28"/>
      <c r="B851" s="29"/>
      <c r="F851" s="31"/>
    </row>
    <row r="852" spans="1:6" x14ac:dyDescent="0.3">
      <c r="A852" s="28"/>
      <c r="B852" s="29"/>
      <c r="F852" s="31"/>
    </row>
    <row r="853" spans="1:6" x14ac:dyDescent="0.3">
      <c r="A853" s="28"/>
      <c r="B853" s="29"/>
      <c r="F853" s="31"/>
    </row>
    <row r="854" spans="1:6" x14ac:dyDescent="0.3">
      <c r="A854" s="28"/>
      <c r="B854" s="29"/>
      <c r="F854" s="31"/>
    </row>
    <row r="855" spans="1:6" x14ac:dyDescent="0.3">
      <c r="A855" s="28"/>
      <c r="B855" s="29"/>
      <c r="F855" s="31"/>
    </row>
    <row r="856" spans="1:6" x14ac:dyDescent="0.3">
      <c r="A856" s="28"/>
      <c r="B856" s="29"/>
      <c r="F856" s="31"/>
    </row>
    <row r="857" spans="1:6" x14ac:dyDescent="0.3">
      <c r="A857" s="28"/>
      <c r="B857" s="29"/>
      <c r="F857" s="31"/>
    </row>
    <row r="858" spans="1:6" x14ac:dyDescent="0.3">
      <c r="A858" s="28"/>
      <c r="B858" s="29"/>
      <c r="F858" s="31"/>
    </row>
    <row r="859" spans="1:6" x14ac:dyDescent="0.3">
      <c r="A859" s="28"/>
      <c r="B859" s="29"/>
      <c r="F859" s="31"/>
    </row>
    <row r="860" spans="1:6" x14ac:dyDescent="0.3">
      <c r="A860" s="28"/>
      <c r="B860" s="29"/>
      <c r="F860" s="31"/>
    </row>
    <row r="861" spans="1:6" x14ac:dyDescent="0.3">
      <c r="A861" s="28"/>
      <c r="B861" s="29"/>
      <c r="F861" s="31"/>
    </row>
    <row r="862" spans="1:6" x14ac:dyDescent="0.3">
      <c r="A862" s="28"/>
      <c r="B862" s="29"/>
      <c r="F862" s="31"/>
    </row>
    <row r="863" spans="1:6" x14ac:dyDescent="0.3">
      <c r="A863" s="28"/>
      <c r="B863" s="29"/>
      <c r="F863" s="31"/>
    </row>
    <row r="864" spans="1:6" x14ac:dyDescent="0.3">
      <c r="A864" s="28"/>
      <c r="B864" s="29"/>
      <c r="F864" s="31"/>
    </row>
    <row r="865" spans="1:6" x14ac:dyDescent="0.3">
      <c r="A865" s="28"/>
      <c r="B865" s="29"/>
      <c r="F865" s="31"/>
    </row>
    <row r="866" spans="1:6" x14ac:dyDescent="0.3">
      <c r="A866" s="28"/>
      <c r="B866" s="29"/>
      <c r="F866" s="31"/>
    </row>
    <row r="867" spans="1:6" x14ac:dyDescent="0.3">
      <c r="A867" s="28"/>
      <c r="B867" s="29"/>
      <c r="F867" s="31"/>
    </row>
    <row r="868" spans="1:6" x14ac:dyDescent="0.3">
      <c r="A868" s="28"/>
      <c r="B868" s="29"/>
      <c r="F868" s="31"/>
    </row>
    <row r="869" spans="1:6" x14ac:dyDescent="0.3">
      <c r="A869" s="28"/>
      <c r="B869" s="29"/>
      <c r="F869" s="31"/>
    </row>
    <row r="870" spans="1:6" x14ac:dyDescent="0.3">
      <c r="A870" s="28"/>
      <c r="B870" s="29"/>
      <c r="F870" s="31"/>
    </row>
    <row r="871" spans="1:6" x14ac:dyDescent="0.3">
      <c r="A871" s="28"/>
      <c r="B871" s="29"/>
      <c r="F871" s="31"/>
    </row>
    <row r="872" spans="1:6" x14ac:dyDescent="0.3">
      <c r="A872" s="28"/>
      <c r="B872" s="29"/>
      <c r="F872" s="31"/>
    </row>
    <row r="873" spans="1:6" x14ac:dyDescent="0.3">
      <c r="A873" s="28"/>
      <c r="B873" s="29"/>
      <c r="F873" s="31"/>
    </row>
    <row r="874" spans="1:6" x14ac:dyDescent="0.3">
      <c r="A874" s="28"/>
      <c r="B874" s="29"/>
      <c r="F874" s="31"/>
    </row>
    <row r="875" spans="1:6" x14ac:dyDescent="0.3">
      <c r="A875" s="28"/>
      <c r="B875" s="29"/>
      <c r="F875" s="31"/>
    </row>
    <row r="876" spans="1:6" x14ac:dyDescent="0.3">
      <c r="A876" s="28"/>
      <c r="B876" s="29"/>
      <c r="F876" s="31"/>
    </row>
    <row r="877" spans="1:6" x14ac:dyDescent="0.3">
      <c r="A877" s="28"/>
      <c r="B877" s="29"/>
      <c r="F877" s="31"/>
    </row>
    <row r="878" spans="1:6" x14ac:dyDescent="0.3">
      <c r="A878" s="28"/>
      <c r="B878" s="29"/>
      <c r="F878" s="31"/>
    </row>
    <row r="879" spans="1:6" x14ac:dyDescent="0.3">
      <c r="A879" s="28"/>
      <c r="B879" s="29"/>
      <c r="F879" s="31"/>
    </row>
    <row r="880" spans="1:6" x14ac:dyDescent="0.3">
      <c r="A880" s="28"/>
      <c r="B880" s="29"/>
      <c r="F880" s="31"/>
    </row>
    <row r="881" spans="1:6" x14ac:dyDescent="0.3">
      <c r="A881" s="28"/>
      <c r="B881" s="29"/>
      <c r="F881" s="31"/>
    </row>
    <row r="882" spans="1:6" x14ac:dyDescent="0.3">
      <c r="A882" s="28"/>
      <c r="B882" s="29"/>
      <c r="F882" s="31"/>
    </row>
    <row r="883" spans="1:6" x14ac:dyDescent="0.3">
      <c r="A883" s="28"/>
      <c r="B883" s="29"/>
      <c r="F883" s="31"/>
    </row>
    <row r="884" spans="1:6" x14ac:dyDescent="0.3">
      <c r="A884" s="28"/>
      <c r="B884" s="29"/>
      <c r="F884" s="31"/>
    </row>
    <row r="885" spans="1:6" x14ac:dyDescent="0.3">
      <c r="A885" s="28"/>
      <c r="B885" s="29"/>
      <c r="F885" s="31"/>
    </row>
    <row r="886" spans="1:6" x14ac:dyDescent="0.3">
      <c r="A886" s="28"/>
      <c r="B886" s="29"/>
      <c r="F886" s="31"/>
    </row>
    <row r="887" spans="1:6" x14ac:dyDescent="0.3">
      <c r="A887" s="28"/>
      <c r="B887" s="29"/>
      <c r="F887" s="31"/>
    </row>
    <row r="888" spans="1:6" x14ac:dyDescent="0.3">
      <c r="A888" s="28"/>
      <c r="B888" s="29"/>
      <c r="F888" s="31"/>
    </row>
    <row r="889" spans="1:6" x14ac:dyDescent="0.3">
      <c r="A889" s="28"/>
      <c r="B889" s="29"/>
      <c r="F889" s="31"/>
    </row>
    <row r="890" spans="1:6" x14ac:dyDescent="0.3">
      <c r="A890" s="28"/>
      <c r="B890" s="29"/>
      <c r="F890" s="31"/>
    </row>
    <row r="891" spans="1:6" x14ac:dyDescent="0.3">
      <c r="A891" s="28"/>
      <c r="B891" s="29"/>
      <c r="F891" s="31"/>
    </row>
    <row r="892" spans="1:6" x14ac:dyDescent="0.3">
      <c r="A892" s="28"/>
      <c r="B892" s="29"/>
      <c r="F892" s="31"/>
    </row>
    <row r="893" spans="1:6" x14ac:dyDescent="0.3">
      <c r="A893" s="28"/>
      <c r="B893" s="29"/>
      <c r="F893" s="31"/>
    </row>
    <row r="894" spans="1:6" x14ac:dyDescent="0.3">
      <c r="A894" s="28"/>
      <c r="B894" s="29"/>
      <c r="F894" s="31"/>
    </row>
    <row r="895" spans="1:6" x14ac:dyDescent="0.3">
      <c r="A895" s="28"/>
      <c r="B895" s="29"/>
      <c r="F895" s="31"/>
    </row>
    <row r="896" spans="1:6" x14ac:dyDescent="0.3">
      <c r="A896" s="28"/>
      <c r="B896" s="29"/>
      <c r="F896" s="31"/>
    </row>
    <row r="897" spans="1:6" x14ac:dyDescent="0.3">
      <c r="A897" s="28"/>
      <c r="B897" s="29"/>
      <c r="F897" s="31"/>
    </row>
    <row r="898" spans="1:6" x14ac:dyDescent="0.3">
      <c r="A898" s="28"/>
      <c r="B898" s="29"/>
      <c r="F898" s="31"/>
    </row>
    <row r="899" spans="1:6" x14ac:dyDescent="0.3">
      <c r="A899" s="28"/>
      <c r="B899" s="29"/>
      <c r="F899" s="31"/>
    </row>
    <row r="900" spans="1:6" x14ac:dyDescent="0.3">
      <c r="A900" s="28"/>
      <c r="B900" s="29"/>
      <c r="F900" s="31"/>
    </row>
    <row r="901" spans="1:6" x14ac:dyDescent="0.3">
      <c r="A901" s="28"/>
      <c r="B901" s="29"/>
      <c r="F901" s="31"/>
    </row>
    <row r="902" spans="1:6" x14ac:dyDescent="0.3">
      <c r="A902" s="28"/>
      <c r="B902" s="29"/>
      <c r="F902" s="31"/>
    </row>
    <row r="903" spans="1:6" x14ac:dyDescent="0.3">
      <c r="A903" s="28"/>
      <c r="B903" s="29"/>
      <c r="F903" s="31"/>
    </row>
    <row r="904" spans="1:6" x14ac:dyDescent="0.3">
      <c r="A904" s="28"/>
      <c r="B904" s="29"/>
      <c r="F904" s="31"/>
    </row>
    <row r="905" spans="1:6" x14ac:dyDescent="0.3">
      <c r="A905" s="28"/>
      <c r="B905" s="29"/>
      <c r="F905" s="31"/>
    </row>
    <row r="906" spans="1:6" x14ac:dyDescent="0.3">
      <c r="A906" s="28"/>
      <c r="B906" s="29"/>
      <c r="F906" s="31"/>
    </row>
    <row r="907" spans="1:6" x14ac:dyDescent="0.3">
      <c r="A907" s="28"/>
      <c r="B907" s="29"/>
      <c r="F907" s="31"/>
    </row>
    <row r="908" spans="1:6" x14ac:dyDescent="0.3">
      <c r="A908" s="28"/>
      <c r="B908" s="29"/>
      <c r="F908" s="31"/>
    </row>
    <row r="909" spans="1:6" x14ac:dyDescent="0.3">
      <c r="A909" s="28"/>
      <c r="B909" s="29"/>
      <c r="F909" s="31"/>
    </row>
    <row r="910" spans="1:6" x14ac:dyDescent="0.3">
      <c r="A910" s="28"/>
      <c r="B910" s="29"/>
      <c r="F910" s="31"/>
    </row>
    <row r="911" spans="1:6" x14ac:dyDescent="0.3">
      <c r="A911" s="28"/>
      <c r="B911" s="29"/>
      <c r="F911" s="31"/>
    </row>
    <row r="912" spans="1:6" x14ac:dyDescent="0.3">
      <c r="A912" s="28"/>
      <c r="B912" s="29"/>
      <c r="F912" s="31"/>
    </row>
    <row r="913" spans="1:6" x14ac:dyDescent="0.3">
      <c r="A913" s="28"/>
      <c r="B913" s="29"/>
      <c r="F913" s="31"/>
    </row>
    <row r="914" spans="1:6" x14ac:dyDescent="0.3">
      <c r="A914" s="28"/>
      <c r="B914" s="29"/>
      <c r="F914" s="31"/>
    </row>
    <row r="915" spans="1:6" x14ac:dyDescent="0.3">
      <c r="A915" s="28"/>
      <c r="B915" s="29"/>
      <c r="F915" s="31"/>
    </row>
    <row r="916" spans="1:6" x14ac:dyDescent="0.3">
      <c r="A916" s="28"/>
      <c r="B916" s="29"/>
      <c r="F916" s="31"/>
    </row>
    <row r="917" spans="1:6" x14ac:dyDescent="0.3">
      <c r="A917" s="28"/>
      <c r="B917" s="29"/>
      <c r="F917" s="31"/>
    </row>
    <row r="918" spans="1:6" x14ac:dyDescent="0.3">
      <c r="A918" s="28"/>
      <c r="B918" s="29"/>
      <c r="F918" s="31"/>
    </row>
    <row r="919" spans="1:6" x14ac:dyDescent="0.3">
      <c r="A919" s="28"/>
      <c r="B919" s="29"/>
      <c r="F919" s="31"/>
    </row>
    <row r="920" spans="1:6" x14ac:dyDescent="0.3">
      <c r="A920" s="28"/>
      <c r="B920" s="29"/>
      <c r="F920" s="31"/>
    </row>
    <row r="921" spans="1:6" x14ac:dyDescent="0.3">
      <c r="A921" s="28"/>
      <c r="B921" s="29"/>
      <c r="F921" s="31"/>
    </row>
    <row r="922" spans="1:6" x14ac:dyDescent="0.3">
      <c r="A922" s="28"/>
      <c r="B922" s="29"/>
      <c r="F922" s="31"/>
    </row>
    <row r="923" spans="1:6" x14ac:dyDescent="0.3">
      <c r="A923" s="28"/>
      <c r="B923" s="29"/>
      <c r="F923" s="31"/>
    </row>
    <row r="924" spans="1:6" x14ac:dyDescent="0.3">
      <c r="A924" s="28"/>
      <c r="B924" s="29"/>
      <c r="F924" s="31"/>
    </row>
    <row r="925" spans="1:6" x14ac:dyDescent="0.3">
      <c r="A925" s="28"/>
      <c r="B925" s="29"/>
      <c r="F925" s="31"/>
    </row>
    <row r="926" spans="1:6" x14ac:dyDescent="0.3">
      <c r="A926" s="28"/>
      <c r="B926" s="29"/>
      <c r="F926" s="31"/>
    </row>
    <row r="927" spans="1:6" x14ac:dyDescent="0.3">
      <c r="A927" s="28"/>
      <c r="B927" s="29"/>
      <c r="F927" s="31"/>
    </row>
    <row r="928" spans="1:6" x14ac:dyDescent="0.3">
      <c r="A928" s="28"/>
      <c r="B928" s="29"/>
      <c r="F928" s="31"/>
    </row>
    <row r="929" spans="1:6" x14ac:dyDescent="0.3">
      <c r="A929" s="28"/>
      <c r="B929" s="29"/>
      <c r="F929" s="31"/>
    </row>
    <row r="930" spans="1:6" x14ac:dyDescent="0.3">
      <c r="A930" s="28"/>
      <c r="B930" s="29"/>
      <c r="F930" s="31"/>
    </row>
    <row r="931" spans="1:6" x14ac:dyDescent="0.3">
      <c r="A931" s="28"/>
      <c r="B931" s="29"/>
      <c r="F931" s="31"/>
    </row>
    <row r="932" spans="1:6" x14ac:dyDescent="0.3">
      <c r="A932" s="28"/>
      <c r="B932" s="29"/>
      <c r="F932" s="31"/>
    </row>
    <row r="933" spans="1:6" x14ac:dyDescent="0.3">
      <c r="A933" s="28"/>
      <c r="B933" s="29"/>
      <c r="F933" s="31"/>
    </row>
    <row r="934" spans="1:6" x14ac:dyDescent="0.3">
      <c r="A934" s="28"/>
      <c r="B934" s="29"/>
      <c r="F934" s="31"/>
    </row>
    <row r="935" spans="1:6" x14ac:dyDescent="0.3">
      <c r="A935" s="28"/>
      <c r="B935" s="29"/>
      <c r="F935" s="31"/>
    </row>
    <row r="936" spans="1:6" x14ac:dyDescent="0.3">
      <c r="A936" s="28"/>
      <c r="B936" s="29"/>
      <c r="F936" s="31"/>
    </row>
    <row r="937" spans="1:6" x14ac:dyDescent="0.3">
      <c r="A937" s="28"/>
      <c r="B937" s="29"/>
      <c r="F937" s="31"/>
    </row>
    <row r="938" spans="1:6" x14ac:dyDescent="0.3">
      <c r="A938" s="28"/>
      <c r="B938" s="29"/>
      <c r="F938" s="31"/>
    </row>
    <row r="939" spans="1:6" x14ac:dyDescent="0.3">
      <c r="A939" s="28"/>
      <c r="B939" s="29"/>
      <c r="F939" s="31"/>
    </row>
    <row r="940" spans="1:6" x14ac:dyDescent="0.3">
      <c r="A940" s="28"/>
      <c r="B940" s="29"/>
      <c r="F940" s="31"/>
    </row>
    <row r="941" spans="1:6" x14ac:dyDescent="0.3">
      <c r="A941" s="28"/>
      <c r="B941" s="29"/>
      <c r="F941" s="31"/>
    </row>
    <row r="942" spans="1:6" x14ac:dyDescent="0.3">
      <c r="A942" s="28"/>
      <c r="B942" s="29"/>
      <c r="F942" s="31"/>
    </row>
    <row r="943" spans="1:6" x14ac:dyDescent="0.3">
      <c r="A943" s="28"/>
      <c r="B943" s="29"/>
      <c r="F943" s="31"/>
    </row>
    <row r="944" spans="1:6" x14ac:dyDescent="0.3">
      <c r="A944" s="28"/>
      <c r="B944" s="29"/>
      <c r="F944" s="31"/>
    </row>
    <row r="945" spans="1:6" x14ac:dyDescent="0.3">
      <c r="A945" s="28"/>
      <c r="B945" s="29"/>
      <c r="F945" s="31"/>
    </row>
    <row r="946" spans="1:6" x14ac:dyDescent="0.3">
      <c r="A946" s="28"/>
      <c r="B946" s="29"/>
      <c r="F946" s="31"/>
    </row>
    <row r="947" spans="1:6" x14ac:dyDescent="0.3">
      <c r="A947" s="28"/>
      <c r="B947" s="29"/>
      <c r="F947" s="31"/>
    </row>
    <row r="948" spans="1:6" x14ac:dyDescent="0.3">
      <c r="A948" s="28"/>
      <c r="B948" s="29"/>
      <c r="F948" s="31"/>
    </row>
    <row r="949" spans="1:6" x14ac:dyDescent="0.3">
      <c r="A949" s="28"/>
      <c r="B949" s="29"/>
      <c r="F949" s="31"/>
    </row>
    <row r="950" spans="1:6" x14ac:dyDescent="0.3">
      <c r="A950" s="28"/>
      <c r="B950" s="29"/>
      <c r="F950" s="31"/>
    </row>
    <row r="951" spans="1:6" x14ac:dyDescent="0.3">
      <c r="A951" s="28"/>
      <c r="B951" s="29"/>
      <c r="F951" s="31"/>
    </row>
    <row r="952" spans="1:6" x14ac:dyDescent="0.3">
      <c r="A952" s="28"/>
      <c r="B952" s="29"/>
      <c r="F952" s="31"/>
    </row>
    <row r="953" spans="1:6" x14ac:dyDescent="0.3">
      <c r="A953" s="28"/>
      <c r="B953" s="29"/>
      <c r="F953" s="31"/>
    </row>
    <row r="954" spans="1:6" x14ac:dyDescent="0.3">
      <c r="A954" s="28"/>
      <c r="B954" s="29"/>
      <c r="F954" s="31"/>
    </row>
    <row r="955" spans="1:6" x14ac:dyDescent="0.3">
      <c r="A955" s="28"/>
      <c r="B955" s="29"/>
      <c r="F955" s="31"/>
    </row>
    <row r="956" spans="1:6" x14ac:dyDescent="0.3">
      <c r="A956" s="28"/>
      <c r="B956" s="29"/>
      <c r="F956" s="31"/>
    </row>
    <row r="957" spans="1:6" x14ac:dyDescent="0.3">
      <c r="A957" s="28"/>
      <c r="B957" s="29"/>
      <c r="F957" s="31"/>
    </row>
    <row r="958" spans="1:6" x14ac:dyDescent="0.3">
      <c r="A958" s="28"/>
      <c r="B958" s="29"/>
      <c r="F958" s="31"/>
    </row>
    <row r="959" spans="1:6" x14ac:dyDescent="0.3">
      <c r="A959" s="28"/>
      <c r="B959" s="29"/>
      <c r="F959" s="31"/>
    </row>
    <row r="960" spans="1:6" x14ac:dyDescent="0.3">
      <c r="A960" s="28"/>
      <c r="B960" s="29"/>
      <c r="F960" s="31"/>
    </row>
    <row r="961" spans="1:6" x14ac:dyDescent="0.3">
      <c r="A961" s="28"/>
      <c r="B961" s="29"/>
      <c r="F961" s="31"/>
    </row>
    <row r="962" spans="1:6" x14ac:dyDescent="0.3">
      <c r="A962" s="28"/>
      <c r="B962" s="29"/>
      <c r="F962" s="31"/>
    </row>
    <row r="963" spans="1:6" x14ac:dyDescent="0.3">
      <c r="A963" s="28"/>
      <c r="B963" s="29"/>
      <c r="F963" s="31"/>
    </row>
    <row r="964" spans="1:6" x14ac:dyDescent="0.3">
      <c r="A964" s="28"/>
      <c r="B964" s="29"/>
      <c r="F964" s="31"/>
    </row>
    <row r="965" spans="1:6" x14ac:dyDescent="0.3">
      <c r="A965" s="28"/>
      <c r="B965" s="29"/>
      <c r="F965" s="31"/>
    </row>
    <row r="966" spans="1:6" x14ac:dyDescent="0.3">
      <c r="A966" s="28"/>
      <c r="B966" s="29"/>
      <c r="F966" s="31"/>
    </row>
    <row r="967" spans="1:6" x14ac:dyDescent="0.3">
      <c r="A967" s="28"/>
      <c r="B967" s="29"/>
      <c r="F967" s="31"/>
    </row>
    <row r="968" spans="1:6" x14ac:dyDescent="0.3">
      <c r="A968" s="28"/>
      <c r="B968" s="29"/>
      <c r="F968" s="31"/>
    </row>
    <row r="969" spans="1:6" x14ac:dyDescent="0.3">
      <c r="A969" s="28"/>
      <c r="B969" s="29"/>
      <c r="F969" s="31"/>
    </row>
    <row r="970" spans="1:6" x14ac:dyDescent="0.3">
      <c r="A970" s="28"/>
      <c r="B970" s="29"/>
      <c r="F970" s="31"/>
    </row>
    <row r="971" spans="1:6" x14ac:dyDescent="0.3">
      <c r="A971" s="28"/>
      <c r="B971" s="29"/>
      <c r="F971" s="31"/>
    </row>
    <row r="972" spans="1:6" x14ac:dyDescent="0.3">
      <c r="A972" s="28"/>
      <c r="B972" s="29"/>
      <c r="F972" s="31"/>
    </row>
    <row r="973" spans="1:6" x14ac:dyDescent="0.3">
      <c r="A973" s="28"/>
      <c r="B973" s="29"/>
      <c r="F973" s="31"/>
    </row>
    <row r="974" spans="1:6" x14ac:dyDescent="0.3">
      <c r="A974" s="28"/>
      <c r="B974" s="29"/>
      <c r="F974" s="31"/>
    </row>
    <row r="975" spans="1:6" x14ac:dyDescent="0.3">
      <c r="A975" s="28"/>
      <c r="B975" s="29"/>
      <c r="F975" s="31"/>
    </row>
    <row r="976" spans="1:6" x14ac:dyDescent="0.3">
      <c r="A976" s="28"/>
      <c r="B976" s="29"/>
      <c r="F976" s="31"/>
    </row>
    <row r="977" spans="1:6" x14ac:dyDescent="0.3">
      <c r="A977" s="28"/>
      <c r="B977" s="29"/>
      <c r="F977" s="31"/>
    </row>
    <row r="978" spans="1:6" x14ac:dyDescent="0.3">
      <c r="A978" s="28"/>
      <c r="B978" s="29"/>
      <c r="F978" s="31"/>
    </row>
    <row r="979" spans="1:6" x14ac:dyDescent="0.3">
      <c r="A979" s="28"/>
      <c r="B979" s="29"/>
      <c r="F979" s="31"/>
    </row>
    <row r="980" spans="1:6" x14ac:dyDescent="0.3">
      <c r="A980" s="28"/>
      <c r="B980" s="29"/>
      <c r="F980" s="31"/>
    </row>
    <row r="981" spans="1:6" x14ac:dyDescent="0.3">
      <c r="A981" s="28"/>
      <c r="B981" s="29"/>
      <c r="F981" s="31"/>
    </row>
    <row r="982" spans="1:6" x14ac:dyDescent="0.3">
      <c r="A982" s="28"/>
      <c r="B982" s="29"/>
      <c r="F982" s="31"/>
    </row>
    <row r="983" spans="1:6" x14ac:dyDescent="0.3">
      <c r="A983" s="28"/>
      <c r="B983" s="29"/>
      <c r="F983" s="31"/>
    </row>
    <row r="984" spans="1:6" x14ac:dyDescent="0.3">
      <c r="A984" s="28"/>
      <c r="B984" s="29"/>
      <c r="F984" s="31"/>
    </row>
    <row r="985" spans="1:6" x14ac:dyDescent="0.3">
      <c r="A985" s="28"/>
      <c r="B985" s="29"/>
      <c r="F985" s="31"/>
    </row>
    <row r="986" spans="1:6" x14ac:dyDescent="0.3">
      <c r="A986" s="28"/>
      <c r="B986" s="29"/>
      <c r="F986" s="31"/>
    </row>
    <row r="987" spans="1:6" x14ac:dyDescent="0.3">
      <c r="A987" s="28"/>
      <c r="B987" s="29"/>
      <c r="F987" s="31"/>
    </row>
    <row r="988" spans="1:6" x14ac:dyDescent="0.3">
      <c r="A988" s="28"/>
      <c r="B988" s="29"/>
      <c r="F988" s="31"/>
    </row>
    <row r="989" spans="1:6" x14ac:dyDescent="0.3">
      <c r="A989" s="28"/>
      <c r="B989" s="29"/>
      <c r="F989" s="31"/>
    </row>
    <row r="990" spans="1:6" x14ac:dyDescent="0.3">
      <c r="A990" s="28"/>
      <c r="B990" s="29"/>
      <c r="F990" s="31"/>
    </row>
    <row r="991" spans="1:6" x14ac:dyDescent="0.3">
      <c r="A991" s="28"/>
      <c r="B991" s="29"/>
      <c r="F991" s="31"/>
    </row>
    <row r="992" spans="1:6" x14ac:dyDescent="0.3">
      <c r="A992" s="28"/>
      <c r="B992" s="29"/>
      <c r="F992" s="31"/>
    </row>
    <row r="993" spans="1:6" x14ac:dyDescent="0.3">
      <c r="A993" s="28"/>
      <c r="B993" s="29"/>
      <c r="F993" s="31"/>
    </row>
    <row r="994" spans="1:6" x14ac:dyDescent="0.3">
      <c r="A994" s="28"/>
      <c r="B994" s="29"/>
      <c r="F994" s="31"/>
    </row>
    <row r="995" spans="1:6" x14ac:dyDescent="0.3">
      <c r="A995" s="28"/>
      <c r="B995" s="29"/>
      <c r="F995" s="31"/>
    </row>
    <row r="996" spans="1:6" x14ac:dyDescent="0.3">
      <c r="A996" s="28"/>
      <c r="B996" s="29"/>
      <c r="F996" s="31"/>
    </row>
    <row r="997" spans="1:6" x14ac:dyDescent="0.3">
      <c r="A997" s="28"/>
      <c r="B997" s="29"/>
      <c r="F997" s="31"/>
    </row>
    <row r="998" spans="1:6" x14ac:dyDescent="0.3">
      <c r="A998" s="28"/>
      <c r="B998" s="29"/>
      <c r="F998" s="31"/>
    </row>
    <row r="999" spans="1:6" x14ac:dyDescent="0.3">
      <c r="A999" s="28"/>
      <c r="B999" s="29"/>
      <c r="F999" s="31"/>
    </row>
    <row r="1000" spans="1:6" x14ac:dyDescent="0.3">
      <c r="A1000" s="28"/>
      <c r="B1000" s="29"/>
      <c r="F1000" s="31"/>
    </row>
    <row r="1001" spans="1:6" x14ac:dyDescent="0.3">
      <c r="A1001" s="28"/>
      <c r="B1001" s="29"/>
      <c r="F1001" s="31"/>
    </row>
    <row r="1002" spans="1:6" x14ac:dyDescent="0.3">
      <c r="A1002" s="28"/>
      <c r="B1002" s="29"/>
      <c r="F1002" s="31"/>
    </row>
    <row r="1003" spans="1:6" x14ac:dyDescent="0.3">
      <c r="A1003" s="28"/>
      <c r="B1003" s="29"/>
      <c r="F1003" s="31"/>
    </row>
    <row r="1004" spans="1:6" x14ac:dyDescent="0.3">
      <c r="A1004" s="28"/>
      <c r="B1004" s="29"/>
      <c r="F1004" s="31"/>
    </row>
    <row r="1005" spans="1:6" x14ac:dyDescent="0.3">
      <c r="A1005" s="28"/>
      <c r="B1005" s="29"/>
      <c r="F1005" s="31"/>
    </row>
    <row r="1006" spans="1:6" x14ac:dyDescent="0.3">
      <c r="A1006" s="28"/>
      <c r="B1006" s="29"/>
      <c r="F1006" s="31"/>
    </row>
    <row r="1007" spans="1:6" x14ac:dyDescent="0.3">
      <c r="A1007" s="28"/>
      <c r="B1007" s="29"/>
      <c r="F1007" s="31"/>
    </row>
    <row r="1008" spans="1:6" x14ac:dyDescent="0.3">
      <c r="A1008" s="28"/>
      <c r="B1008" s="29"/>
      <c r="F1008" s="31"/>
    </row>
    <row r="1009" spans="1:6" x14ac:dyDescent="0.3">
      <c r="A1009" s="28"/>
      <c r="B1009" s="29"/>
      <c r="F1009" s="31"/>
    </row>
    <row r="1010" spans="1:6" x14ac:dyDescent="0.3">
      <c r="A1010" s="28"/>
      <c r="B1010" s="29"/>
      <c r="F1010" s="31"/>
    </row>
    <row r="1011" spans="1:6" x14ac:dyDescent="0.3">
      <c r="A1011" s="28"/>
      <c r="B1011" s="29"/>
      <c r="F1011" s="31"/>
    </row>
    <row r="1012" spans="1:6" x14ac:dyDescent="0.3">
      <c r="A1012" s="28"/>
      <c r="B1012" s="29"/>
      <c r="F1012" s="31"/>
    </row>
    <row r="1013" spans="1:6" x14ac:dyDescent="0.3">
      <c r="A1013" s="28"/>
      <c r="B1013" s="29"/>
      <c r="F1013" s="31"/>
    </row>
    <row r="1014" spans="1:6" x14ac:dyDescent="0.3">
      <c r="A1014" s="28"/>
      <c r="B1014" s="29"/>
      <c r="F1014" s="31"/>
    </row>
    <row r="1015" spans="1:6" x14ac:dyDescent="0.3">
      <c r="A1015" s="28"/>
      <c r="B1015" s="29"/>
      <c r="F1015" s="31"/>
    </row>
    <row r="1016" spans="1:6" x14ac:dyDescent="0.3">
      <c r="A1016" s="28"/>
      <c r="B1016" s="29"/>
      <c r="F1016" s="31"/>
    </row>
    <row r="1017" spans="1:6" x14ac:dyDescent="0.3">
      <c r="A1017" s="28"/>
      <c r="B1017" s="29"/>
      <c r="F1017" s="31"/>
    </row>
    <row r="1018" spans="1:6" x14ac:dyDescent="0.3">
      <c r="A1018" s="28"/>
      <c r="B1018" s="29"/>
      <c r="F1018" s="31"/>
    </row>
    <row r="1019" spans="1:6" x14ac:dyDescent="0.3">
      <c r="A1019" s="28"/>
      <c r="B1019" s="29"/>
      <c r="F1019" s="31"/>
    </row>
    <row r="1020" spans="1:6" x14ac:dyDescent="0.3">
      <c r="A1020" s="28"/>
      <c r="B1020" s="29"/>
      <c r="F1020" s="31"/>
    </row>
    <row r="1021" spans="1:6" x14ac:dyDescent="0.3">
      <c r="A1021" s="28"/>
      <c r="B1021" s="29"/>
      <c r="F1021" s="31"/>
    </row>
    <row r="1022" spans="1:6" x14ac:dyDescent="0.3">
      <c r="A1022" s="28"/>
      <c r="B1022" s="29"/>
      <c r="F1022" s="31"/>
    </row>
    <row r="1023" spans="1:6" x14ac:dyDescent="0.3">
      <c r="A1023" s="28"/>
      <c r="B1023" s="29"/>
      <c r="F1023" s="31"/>
    </row>
    <row r="1024" spans="1:6" x14ac:dyDescent="0.3">
      <c r="A1024" s="28"/>
      <c r="B1024" s="29"/>
      <c r="F1024" s="31"/>
    </row>
    <row r="1025" spans="1:6" x14ac:dyDescent="0.3">
      <c r="A1025" s="28"/>
      <c r="B1025" s="29"/>
      <c r="F1025" s="31"/>
    </row>
    <row r="1026" spans="1:6" x14ac:dyDescent="0.3">
      <c r="A1026" s="28"/>
      <c r="B1026" s="29"/>
      <c r="F1026" s="31"/>
    </row>
    <row r="1027" spans="1:6" x14ac:dyDescent="0.3">
      <c r="A1027" s="28"/>
      <c r="B1027" s="29"/>
      <c r="F1027" s="31"/>
    </row>
    <row r="1028" spans="1:6" x14ac:dyDescent="0.3">
      <c r="A1028" s="28"/>
      <c r="B1028" s="29"/>
      <c r="F1028" s="31"/>
    </row>
    <row r="1029" spans="1:6" x14ac:dyDescent="0.3">
      <c r="A1029" s="28"/>
      <c r="B1029" s="29"/>
      <c r="F1029" s="31"/>
    </row>
    <row r="1030" spans="1:6" x14ac:dyDescent="0.3">
      <c r="A1030" s="28"/>
      <c r="B1030" s="29"/>
      <c r="F1030" s="31"/>
    </row>
    <row r="1031" spans="1:6" x14ac:dyDescent="0.3">
      <c r="A1031" s="28"/>
      <c r="B1031" s="29"/>
      <c r="F1031" s="31"/>
    </row>
    <row r="1032" spans="1:6" x14ac:dyDescent="0.3">
      <c r="A1032" s="28"/>
      <c r="B1032" s="29"/>
      <c r="F1032" s="31"/>
    </row>
    <row r="1033" spans="1:6" x14ac:dyDescent="0.3">
      <c r="A1033" s="28"/>
      <c r="B1033" s="29"/>
      <c r="F1033" s="31"/>
    </row>
    <row r="1034" spans="1:6" x14ac:dyDescent="0.3">
      <c r="A1034" s="28"/>
      <c r="B1034" s="29"/>
      <c r="F1034" s="31"/>
    </row>
    <row r="1035" spans="1:6" x14ac:dyDescent="0.3">
      <c r="A1035" s="28"/>
      <c r="B1035" s="29"/>
      <c r="F1035" s="31"/>
    </row>
    <row r="1036" spans="1:6" x14ac:dyDescent="0.3">
      <c r="A1036" s="28"/>
      <c r="B1036" s="29"/>
      <c r="F1036" s="31"/>
    </row>
    <row r="1037" spans="1:6" x14ac:dyDescent="0.3">
      <c r="A1037" s="28"/>
      <c r="B1037" s="29"/>
      <c r="F1037" s="31"/>
    </row>
    <row r="1038" spans="1:6" x14ac:dyDescent="0.3">
      <c r="A1038" s="28"/>
      <c r="B1038" s="29"/>
      <c r="F1038" s="31"/>
    </row>
    <row r="1039" spans="1:6" x14ac:dyDescent="0.3">
      <c r="A1039" s="28"/>
      <c r="B1039" s="29"/>
      <c r="F1039" s="31"/>
    </row>
    <row r="1040" spans="1:6" x14ac:dyDescent="0.3">
      <c r="A1040" s="28"/>
      <c r="B1040" s="29"/>
      <c r="F1040" s="31"/>
    </row>
    <row r="1041" spans="1:6" x14ac:dyDescent="0.3">
      <c r="A1041" s="28"/>
      <c r="B1041" s="29"/>
      <c r="F1041" s="31"/>
    </row>
    <row r="1042" spans="1:6" x14ac:dyDescent="0.3">
      <c r="A1042" s="28"/>
      <c r="B1042" s="29"/>
      <c r="F1042" s="31"/>
    </row>
    <row r="1043" spans="1:6" x14ac:dyDescent="0.3">
      <c r="A1043" s="28"/>
      <c r="B1043" s="29"/>
      <c r="F1043" s="31"/>
    </row>
    <row r="1044" spans="1:6" x14ac:dyDescent="0.3">
      <c r="A1044" s="28"/>
      <c r="B1044" s="29"/>
      <c r="F1044" s="31"/>
    </row>
    <row r="1045" spans="1:6" x14ac:dyDescent="0.3">
      <c r="A1045" s="28"/>
      <c r="B1045" s="29"/>
      <c r="F1045" s="31"/>
    </row>
    <row r="1046" spans="1:6" x14ac:dyDescent="0.3">
      <c r="A1046" s="28"/>
      <c r="B1046" s="29"/>
      <c r="F1046" s="31"/>
    </row>
    <row r="1047" spans="1:6" x14ac:dyDescent="0.3">
      <c r="A1047" s="28"/>
      <c r="B1047" s="29"/>
      <c r="F1047" s="31"/>
    </row>
    <row r="1048" spans="1:6" x14ac:dyDescent="0.3">
      <c r="A1048" s="28"/>
      <c r="B1048" s="29"/>
      <c r="F1048" s="31"/>
    </row>
    <row r="1049" spans="1:6" x14ac:dyDescent="0.3">
      <c r="A1049" s="28"/>
      <c r="B1049" s="29"/>
      <c r="F1049" s="31"/>
    </row>
    <row r="1050" spans="1:6" x14ac:dyDescent="0.3">
      <c r="A1050" s="28"/>
      <c r="B1050" s="29"/>
      <c r="F1050" s="31"/>
    </row>
    <row r="1051" spans="1:6" x14ac:dyDescent="0.3">
      <c r="A1051" s="28"/>
      <c r="B1051" s="29"/>
      <c r="F1051" s="31"/>
    </row>
    <row r="1052" spans="1:6" x14ac:dyDescent="0.3">
      <c r="A1052" s="28"/>
      <c r="B1052" s="29"/>
      <c r="F1052" s="31"/>
    </row>
    <row r="1053" spans="1:6" x14ac:dyDescent="0.3">
      <c r="A1053" s="28"/>
      <c r="B1053" s="29"/>
      <c r="F1053" s="31"/>
    </row>
    <row r="1054" spans="1:6" x14ac:dyDescent="0.3">
      <c r="A1054" s="28"/>
      <c r="B1054" s="29"/>
      <c r="F1054" s="31"/>
    </row>
    <row r="1055" spans="1:6" x14ac:dyDescent="0.3">
      <c r="A1055" s="28"/>
      <c r="B1055" s="29"/>
      <c r="F1055" s="31"/>
    </row>
    <row r="1056" spans="1:6" x14ac:dyDescent="0.3">
      <c r="A1056" s="28"/>
      <c r="B1056" s="29"/>
      <c r="F1056" s="31"/>
    </row>
    <row r="1057" spans="1:6" x14ac:dyDescent="0.3">
      <c r="A1057" s="28"/>
      <c r="B1057" s="29"/>
      <c r="F1057" s="31"/>
    </row>
    <row r="1058" spans="1:6" x14ac:dyDescent="0.3">
      <c r="A1058" s="28"/>
      <c r="B1058" s="29"/>
      <c r="F1058" s="31"/>
    </row>
    <row r="1059" spans="1:6" x14ac:dyDescent="0.3">
      <c r="A1059" s="28"/>
      <c r="B1059" s="29"/>
      <c r="F1059" s="31"/>
    </row>
    <row r="1060" spans="1:6" x14ac:dyDescent="0.3">
      <c r="A1060" s="28"/>
      <c r="B1060" s="29"/>
      <c r="F1060" s="31"/>
    </row>
    <row r="1061" spans="1:6" x14ac:dyDescent="0.3">
      <c r="A1061" s="28"/>
      <c r="B1061" s="29"/>
      <c r="F1061" s="31"/>
    </row>
    <row r="1062" spans="1:6" x14ac:dyDescent="0.3">
      <c r="A1062" s="28"/>
      <c r="B1062" s="29"/>
      <c r="F1062" s="31"/>
    </row>
    <row r="1063" spans="1:6" x14ac:dyDescent="0.3">
      <c r="A1063" s="28"/>
      <c r="B1063" s="29"/>
      <c r="F1063" s="31"/>
    </row>
    <row r="1064" spans="1:6" x14ac:dyDescent="0.3">
      <c r="A1064" s="28"/>
      <c r="B1064" s="29"/>
      <c r="F1064" s="31"/>
    </row>
    <row r="1065" spans="1:6" x14ac:dyDescent="0.3">
      <c r="A1065" s="28"/>
      <c r="B1065" s="29"/>
      <c r="F1065" s="31"/>
    </row>
    <row r="1066" spans="1:6" x14ac:dyDescent="0.3">
      <c r="A1066" s="28"/>
      <c r="B1066" s="29"/>
      <c r="F1066" s="31"/>
    </row>
    <row r="1067" spans="1:6" x14ac:dyDescent="0.3">
      <c r="A1067" s="28"/>
      <c r="B1067" s="29"/>
      <c r="F1067" s="31"/>
    </row>
    <row r="1068" spans="1:6" x14ac:dyDescent="0.3">
      <c r="A1068" s="28"/>
      <c r="B1068" s="29"/>
      <c r="F1068" s="31"/>
    </row>
    <row r="1069" spans="1:6" x14ac:dyDescent="0.3">
      <c r="A1069" s="28"/>
      <c r="B1069" s="29"/>
      <c r="F1069" s="31"/>
    </row>
    <row r="1070" spans="1:6" x14ac:dyDescent="0.3">
      <c r="A1070" s="28"/>
      <c r="B1070" s="29"/>
      <c r="F1070" s="31"/>
    </row>
    <row r="1071" spans="1:6" x14ac:dyDescent="0.3">
      <c r="A1071" s="28"/>
      <c r="B1071" s="29"/>
      <c r="F1071" s="31"/>
    </row>
    <row r="1072" spans="1:6" x14ac:dyDescent="0.3">
      <c r="A1072" s="28"/>
      <c r="B1072" s="29"/>
      <c r="F1072" s="31"/>
    </row>
    <row r="1073" spans="1:6" x14ac:dyDescent="0.3">
      <c r="A1073" s="28"/>
      <c r="B1073" s="29"/>
      <c r="F1073" s="31"/>
    </row>
    <row r="1074" spans="1:6" x14ac:dyDescent="0.3">
      <c r="A1074" s="28"/>
      <c r="B1074" s="29"/>
      <c r="F1074" s="31"/>
    </row>
    <row r="1075" spans="1:6" x14ac:dyDescent="0.3">
      <c r="A1075" s="28"/>
      <c r="B1075" s="29"/>
      <c r="F1075" s="31"/>
    </row>
    <row r="1076" spans="1:6" x14ac:dyDescent="0.3">
      <c r="A1076" s="28"/>
      <c r="B1076" s="29"/>
      <c r="F1076" s="31"/>
    </row>
    <row r="1077" spans="1:6" x14ac:dyDescent="0.3">
      <c r="A1077" s="28"/>
      <c r="B1077" s="29"/>
      <c r="F1077" s="31"/>
    </row>
    <row r="1078" spans="1:6" x14ac:dyDescent="0.3">
      <c r="A1078" s="28"/>
      <c r="B1078" s="29"/>
      <c r="F1078" s="31"/>
    </row>
    <row r="1079" spans="1:6" x14ac:dyDescent="0.3">
      <c r="A1079" s="28"/>
      <c r="B1079" s="29"/>
      <c r="F1079" s="31"/>
    </row>
    <row r="1080" spans="1:6" x14ac:dyDescent="0.3">
      <c r="A1080" s="28"/>
      <c r="B1080" s="29"/>
      <c r="F1080" s="31"/>
    </row>
    <row r="1081" spans="1:6" x14ac:dyDescent="0.3">
      <c r="A1081" s="28"/>
      <c r="B1081" s="29"/>
      <c r="F1081" s="31"/>
    </row>
    <row r="1082" spans="1:6" x14ac:dyDescent="0.3">
      <c r="A1082" s="28"/>
      <c r="B1082" s="29"/>
      <c r="F1082" s="31"/>
    </row>
    <row r="1083" spans="1:6" x14ac:dyDescent="0.3">
      <c r="A1083" s="28"/>
      <c r="B1083" s="29"/>
      <c r="F1083" s="31"/>
    </row>
    <row r="1084" spans="1:6" x14ac:dyDescent="0.3">
      <c r="A1084" s="28"/>
      <c r="B1084" s="29"/>
      <c r="F1084" s="31"/>
    </row>
    <row r="1085" spans="1:6" x14ac:dyDescent="0.3">
      <c r="A1085" s="28"/>
      <c r="B1085" s="29"/>
      <c r="F1085" s="31"/>
    </row>
    <row r="1086" spans="1:6" x14ac:dyDescent="0.3">
      <c r="A1086" s="28"/>
      <c r="B1086" s="29"/>
      <c r="F1086" s="31"/>
    </row>
    <row r="1087" spans="1:6" x14ac:dyDescent="0.3">
      <c r="A1087" s="28"/>
      <c r="B1087" s="29"/>
      <c r="F1087" s="31"/>
    </row>
    <row r="1088" spans="1:6" x14ac:dyDescent="0.3">
      <c r="A1088" s="28"/>
      <c r="B1088" s="29"/>
      <c r="F1088" s="31"/>
    </row>
    <row r="1089" spans="1:6" x14ac:dyDescent="0.3">
      <c r="A1089" s="28"/>
      <c r="B1089" s="29"/>
      <c r="F1089" s="31"/>
    </row>
    <row r="1090" spans="1:6" x14ac:dyDescent="0.3">
      <c r="A1090" s="28"/>
      <c r="B1090" s="29"/>
      <c r="F1090" s="31"/>
    </row>
    <row r="1091" spans="1:6" x14ac:dyDescent="0.3">
      <c r="A1091" s="28"/>
      <c r="B1091" s="29"/>
      <c r="F1091" s="31"/>
    </row>
    <row r="1092" spans="1:6" x14ac:dyDescent="0.3">
      <c r="A1092" s="28"/>
      <c r="B1092" s="29"/>
      <c r="F1092" s="31"/>
    </row>
    <row r="1093" spans="1:6" x14ac:dyDescent="0.3">
      <c r="A1093" s="28"/>
      <c r="B1093" s="29"/>
      <c r="F1093" s="31"/>
    </row>
    <row r="1094" spans="1:6" x14ac:dyDescent="0.3">
      <c r="A1094" s="28"/>
      <c r="B1094" s="29"/>
      <c r="F1094" s="31"/>
    </row>
    <row r="1095" spans="1:6" x14ac:dyDescent="0.3">
      <c r="A1095" s="28"/>
      <c r="B1095" s="29"/>
      <c r="F1095" s="31"/>
    </row>
    <row r="1096" spans="1:6" x14ac:dyDescent="0.3">
      <c r="A1096" s="28"/>
      <c r="B1096" s="29"/>
      <c r="F1096" s="31"/>
    </row>
    <row r="1097" spans="1:6" x14ac:dyDescent="0.3">
      <c r="A1097" s="28"/>
      <c r="B1097" s="29"/>
      <c r="F1097" s="31"/>
    </row>
    <row r="1098" spans="1:6" x14ac:dyDescent="0.3">
      <c r="A1098" s="28"/>
      <c r="B1098" s="29"/>
      <c r="F1098" s="31"/>
    </row>
    <row r="1099" spans="1:6" x14ac:dyDescent="0.3">
      <c r="A1099" s="28"/>
      <c r="B1099" s="29"/>
      <c r="F1099" s="31"/>
    </row>
    <row r="1100" spans="1:6" x14ac:dyDescent="0.3">
      <c r="A1100" s="28"/>
      <c r="B1100" s="29"/>
      <c r="F1100" s="31"/>
    </row>
    <row r="1101" spans="1:6" x14ac:dyDescent="0.3">
      <c r="A1101" s="28"/>
      <c r="B1101" s="29"/>
      <c r="F1101" s="31"/>
    </row>
    <row r="1102" spans="1:6" x14ac:dyDescent="0.3">
      <c r="A1102" s="28"/>
      <c r="B1102" s="29"/>
      <c r="F1102" s="31"/>
    </row>
    <row r="1103" spans="1:6" x14ac:dyDescent="0.3">
      <c r="A1103" s="28"/>
      <c r="B1103" s="29"/>
      <c r="F1103" s="31"/>
    </row>
    <row r="1104" spans="1:6" x14ac:dyDescent="0.3">
      <c r="A1104" s="28"/>
      <c r="B1104" s="29"/>
      <c r="F1104" s="31"/>
    </row>
    <row r="1105" spans="1:6" x14ac:dyDescent="0.3">
      <c r="A1105" s="28"/>
      <c r="B1105" s="29"/>
      <c r="F1105" s="31"/>
    </row>
    <row r="1106" spans="1:6" x14ac:dyDescent="0.3">
      <c r="A1106" s="28"/>
      <c r="B1106" s="29"/>
      <c r="F1106" s="31"/>
    </row>
    <row r="1107" spans="1:6" x14ac:dyDescent="0.3">
      <c r="A1107" s="28"/>
      <c r="B1107" s="29"/>
      <c r="F1107" s="31"/>
    </row>
    <row r="1108" spans="1:6" x14ac:dyDescent="0.3">
      <c r="A1108" s="28"/>
      <c r="B1108" s="29"/>
      <c r="F1108" s="31"/>
    </row>
    <row r="1109" spans="1:6" x14ac:dyDescent="0.3">
      <c r="A1109" s="28"/>
      <c r="B1109" s="29"/>
      <c r="F1109" s="31"/>
    </row>
    <row r="1110" spans="1:6" x14ac:dyDescent="0.3">
      <c r="A1110" s="28"/>
      <c r="B1110" s="29"/>
      <c r="F1110" s="31"/>
    </row>
    <row r="1111" spans="1:6" x14ac:dyDescent="0.3">
      <c r="A1111" s="28"/>
      <c r="B1111" s="29"/>
      <c r="F1111" s="31"/>
    </row>
    <row r="1112" spans="1:6" x14ac:dyDescent="0.3">
      <c r="A1112" s="28"/>
      <c r="B1112" s="29"/>
      <c r="F1112" s="31"/>
    </row>
    <row r="1113" spans="1:6" x14ac:dyDescent="0.3">
      <c r="A1113" s="28"/>
      <c r="B1113" s="29"/>
      <c r="F1113" s="31"/>
    </row>
    <row r="1114" spans="1:6" x14ac:dyDescent="0.3">
      <c r="A1114" s="28"/>
      <c r="B1114" s="29"/>
      <c r="F1114" s="31"/>
    </row>
    <row r="1115" spans="1:6" x14ac:dyDescent="0.3">
      <c r="A1115" s="28"/>
      <c r="B1115" s="29"/>
      <c r="F1115" s="31"/>
    </row>
    <row r="1116" spans="1:6" x14ac:dyDescent="0.3">
      <c r="A1116" s="28"/>
      <c r="B1116" s="29"/>
      <c r="F1116" s="31"/>
    </row>
    <row r="1117" spans="1:6" x14ac:dyDescent="0.3">
      <c r="A1117" s="28"/>
      <c r="B1117" s="29"/>
      <c r="F1117" s="31"/>
    </row>
    <row r="1118" spans="1:6" x14ac:dyDescent="0.3">
      <c r="A1118" s="28"/>
      <c r="B1118" s="29"/>
      <c r="F1118" s="31"/>
    </row>
    <row r="1119" spans="1:6" x14ac:dyDescent="0.3">
      <c r="A1119" s="28"/>
      <c r="B1119" s="29"/>
      <c r="F1119" s="31"/>
    </row>
    <row r="1120" spans="1:6" x14ac:dyDescent="0.3">
      <c r="A1120" s="28"/>
      <c r="B1120" s="29"/>
      <c r="F1120" s="31"/>
    </row>
    <row r="1121" spans="1:6" x14ac:dyDescent="0.3">
      <c r="A1121" s="28"/>
      <c r="B1121" s="29"/>
      <c r="F1121" s="31"/>
    </row>
    <row r="1122" spans="1:6" x14ac:dyDescent="0.3">
      <c r="A1122" s="28"/>
      <c r="B1122" s="29"/>
      <c r="F1122" s="31"/>
    </row>
    <row r="1123" spans="1:6" x14ac:dyDescent="0.3">
      <c r="A1123" s="28"/>
      <c r="B1123" s="29"/>
      <c r="F1123" s="31"/>
    </row>
    <row r="1124" spans="1:6" x14ac:dyDescent="0.3">
      <c r="A1124" s="28"/>
      <c r="B1124" s="29"/>
      <c r="F1124" s="31"/>
    </row>
    <row r="1125" spans="1:6" x14ac:dyDescent="0.3">
      <c r="A1125" s="28"/>
      <c r="B1125" s="29"/>
      <c r="F1125" s="31"/>
    </row>
    <row r="1126" spans="1:6" x14ac:dyDescent="0.3">
      <c r="A1126" s="28"/>
      <c r="B1126" s="29"/>
      <c r="F1126" s="31"/>
    </row>
    <row r="1127" spans="1:6" x14ac:dyDescent="0.3">
      <c r="A1127" s="28"/>
      <c r="B1127" s="29"/>
      <c r="F1127" s="31"/>
    </row>
    <row r="1128" spans="1:6" x14ac:dyDescent="0.3">
      <c r="A1128" s="28"/>
      <c r="B1128" s="29"/>
      <c r="F1128" s="31"/>
    </row>
    <row r="1129" spans="1:6" x14ac:dyDescent="0.3">
      <c r="A1129" s="28"/>
      <c r="B1129" s="29"/>
      <c r="F1129" s="31"/>
    </row>
    <row r="1130" spans="1:6" x14ac:dyDescent="0.3">
      <c r="A1130" s="28"/>
      <c r="B1130" s="29"/>
      <c r="F1130" s="31"/>
    </row>
    <row r="1131" spans="1:6" x14ac:dyDescent="0.3">
      <c r="A1131" s="28"/>
      <c r="B1131" s="29"/>
      <c r="F1131" s="31"/>
    </row>
    <row r="1132" spans="1:6" x14ac:dyDescent="0.3">
      <c r="A1132" s="28"/>
      <c r="B1132" s="29"/>
      <c r="F1132" s="31"/>
    </row>
    <row r="1133" spans="1:6" x14ac:dyDescent="0.3">
      <c r="A1133" s="28"/>
      <c r="B1133" s="29"/>
      <c r="F1133" s="31"/>
    </row>
    <row r="1134" spans="1:6" x14ac:dyDescent="0.3">
      <c r="A1134" s="28"/>
      <c r="B1134" s="29"/>
      <c r="F1134" s="31"/>
    </row>
    <row r="1135" spans="1:6" x14ac:dyDescent="0.3">
      <c r="A1135" s="28"/>
      <c r="B1135" s="29"/>
      <c r="F1135" s="31"/>
    </row>
    <row r="1136" spans="1:6" x14ac:dyDescent="0.3">
      <c r="A1136" s="28"/>
      <c r="B1136" s="29"/>
      <c r="F1136" s="31"/>
    </row>
    <row r="1137" spans="1:6" x14ac:dyDescent="0.3">
      <c r="A1137" s="28"/>
      <c r="B1137" s="29"/>
      <c r="F1137" s="31"/>
    </row>
    <row r="1138" spans="1:6" x14ac:dyDescent="0.3">
      <c r="A1138" s="28"/>
      <c r="B1138" s="29"/>
      <c r="F1138" s="31"/>
    </row>
    <row r="1139" spans="1:6" x14ac:dyDescent="0.3">
      <c r="A1139" s="28"/>
      <c r="B1139" s="29"/>
      <c r="F1139" s="31"/>
    </row>
    <row r="1140" spans="1:6" x14ac:dyDescent="0.3">
      <c r="A1140" s="28"/>
      <c r="B1140" s="29"/>
      <c r="F1140" s="31"/>
    </row>
    <row r="1141" spans="1:6" x14ac:dyDescent="0.3">
      <c r="A1141" s="28"/>
      <c r="B1141" s="29"/>
      <c r="F1141" s="31"/>
    </row>
    <row r="1142" spans="1:6" x14ac:dyDescent="0.3">
      <c r="A1142" s="28"/>
      <c r="B1142" s="29"/>
      <c r="F1142" s="31"/>
    </row>
    <row r="1143" spans="1:6" x14ac:dyDescent="0.3">
      <c r="A1143" s="28"/>
      <c r="B1143" s="29"/>
      <c r="F1143" s="31"/>
    </row>
    <row r="1144" spans="1:6" x14ac:dyDescent="0.3">
      <c r="A1144" s="28"/>
      <c r="B1144" s="29"/>
      <c r="F1144" s="31"/>
    </row>
    <row r="1145" spans="1:6" x14ac:dyDescent="0.3">
      <c r="A1145" s="28"/>
      <c r="B1145" s="29"/>
      <c r="F1145" s="31"/>
    </row>
    <row r="1146" spans="1:6" x14ac:dyDescent="0.3">
      <c r="A1146" s="28"/>
      <c r="B1146" s="29"/>
      <c r="F1146" s="31"/>
    </row>
    <row r="1147" spans="1:6" x14ac:dyDescent="0.3">
      <c r="A1147" s="28"/>
      <c r="B1147" s="29"/>
      <c r="F1147" s="31"/>
    </row>
    <row r="1148" spans="1:6" x14ac:dyDescent="0.3">
      <c r="A1148" s="28"/>
      <c r="B1148" s="29"/>
      <c r="F1148" s="31"/>
    </row>
    <row r="1149" spans="1:6" x14ac:dyDescent="0.3">
      <c r="A1149" s="28"/>
      <c r="B1149" s="29"/>
      <c r="F1149" s="31"/>
    </row>
    <row r="1150" spans="1:6" x14ac:dyDescent="0.3">
      <c r="A1150" s="28"/>
      <c r="B1150" s="29"/>
      <c r="F1150" s="31"/>
    </row>
    <row r="1151" spans="1:6" x14ac:dyDescent="0.3">
      <c r="A1151" s="28"/>
      <c r="B1151" s="29"/>
      <c r="F1151" s="31"/>
    </row>
    <row r="1152" spans="1:6" x14ac:dyDescent="0.3">
      <c r="A1152" s="28"/>
      <c r="B1152" s="29"/>
      <c r="F1152" s="31"/>
    </row>
    <row r="1153" spans="1:6" x14ac:dyDescent="0.3">
      <c r="A1153" s="28"/>
      <c r="B1153" s="29"/>
      <c r="F1153" s="31"/>
    </row>
    <row r="1154" spans="1:6" x14ac:dyDescent="0.3">
      <c r="A1154" s="28"/>
      <c r="B1154" s="29"/>
      <c r="F1154" s="31"/>
    </row>
    <row r="1155" spans="1:6" x14ac:dyDescent="0.3">
      <c r="A1155" s="28"/>
      <c r="B1155" s="29"/>
      <c r="F1155" s="31"/>
    </row>
    <row r="1156" spans="1:6" x14ac:dyDescent="0.3">
      <c r="A1156" s="28"/>
      <c r="B1156" s="29"/>
      <c r="F1156" s="31"/>
    </row>
    <row r="1157" spans="1:6" x14ac:dyDescent="0.3">
      <c r="A1157" s="28"/>
      <c r="B1157" s="29"/>
      <c r="F1157" s="31"/>
    </row>
    <row r="1158" spans="1:6" x14ac:dyDescent="0.3">
      <c r="A1158" s="28"/>
      <c r="B1158" s="29"/>
      <c r="F1158" s="31"/>
    </row>
    <row r="1159" spans="1:6" x14ac:dyDescent="0.3">
      <c r="A1159" s="28"/>
      <c r="B1159" s="29"/>
      <c r="F1159" s="31"/>
    </row>
    <row r="1160" spans="1:6" x14ac:dyDescent="0.3">
      <c r="A1160" s="28"/>
      <c r="B1160" s="29"/>
      <c r="F1160" s="31"/>
    </row>
    <row r="1161" spans="1:6" x14ac:dyDescent="0.3">
      <c r="A1161" s="28"/>
      <c r="B1161" s="29"/>
      <c r="F1161" s="31"/>
    </row>
    <row r="1162" spans="1:6" x14ac:dyDescent="0.3">
      <c r="A1162" s="28"/>
      <c r="B1162" s="29"/>
      <c r="F1162" s="31"/>
    </row>
    <row r="1163" spans="1:6" x14ac:dyDescent="0.3">
      <c r="A1163" s="28"/>
      <c r="B1163" s="29"/>
      <c r="F1163" s="31"/>
    </row>
    <row r="1164" spans="1:6" x14ac:dyDescent="0.3">
      <c r="A1164" s="28"/>
      <c r="B1164" s="29"/>
      <c r="F1164" s="31"/>
    </row>
    <row r="1165" spans="1:6" x14ac:dyDescent="0.3">
      <c r="A1165" s="28"/>
      <c r="B1165" s="29"/>
      <c r="F1165" s="31"/>
    </row>
    <row r="1166" spans="1:6" x14ac:dyDescent="0.3">
      <c r="A1166" s="28"/>
      <c r="B1166" s="29"/>
      <c r="F1166" s="31"/>
    </row>
    <row r="1167" spans="1:6" x14ac:dyDescent="0.3">
      <c r="A1167" s="28"/>
      <c r="B1167" s="29"/>
      <c r="F1167" s="31"/>
    </row>
    <row r="1168" spans="1:6" x14ac:dyDescent="0.3">
      <c r="A1168" s="28"/>
      <c r="B1168" s="29"/>
      <c r="F1168" s="31"/>
    </row>
    <row r="1169" spans="1:6" x14ac:dyDescent="0.3">
      <c r="A1169" s="28"/>
      <c r="B1169" s="29"/>
      <c r="F1169" s="31"/>
    </row>
    <row r="1170" spans="1:6" x14ac:dyDescent="0.3">
      <c r="A1170" s="28"/>
      <c r="B1170" s="29"/>
      <c r="F1170" s="31"/>
    </row>
    <row r="1171" spans="1:6" x14ac:dyDescent="0.3">
      <c r="A1171" s="28"/>
      <c r="B1171" s="29"/>
      <c r="F1171" s="31"/>
    </row>
    <row r="1172" spans="1:6" x14ac:dyDescent="0.3">
      <c r="A1172" s="28"/>
      <c r="B1172" s="29"/>
      <c r="F1172" s="31"/>
    </row>
    <row r="1173" spans="1:6" x14ac:dyDescent="0.3">
      <c r="A1173" s="28"/>
      <c r="B1173" s="29"/>
      <c r="F1173" s="31"/>
    </row>
    <row r="1174" spans="1:6" x14ac:dyDescent="0.3">
      <c r="A1174" s="28"/>
      <c r="B1174" s="29"/>
      <c r="F1174" s="31"/>
    </row>
    <row r="1175" spans="1:6" x14ac:dyDescent="0.3">
      <c r="A1175" s="28"/>
      <c r="B1175" s="29"/>
      <c r="F1175" s="31"/>
    </row>
    <row r="1176" spans="1:6" x14ac:dyDescent="0.3">
      <c r="A1176" s="28"/>
      <c r="B1176" s="29"/>
      <c r="F1176" s="31"/>
    </row>
    <row r="1177" spans="1:6" x14ac:dyDescent="0.3">
      <c r="A1177" s="28"/>
      <c r="B1177" s="29"/>
      <c r="F1177" s="31"/>
    </row>
    <row r="1178" spans="1:6" x14ac:dyDescent="0.3">
      <c r="A1178" s="28"/>
      <c r="B1178" s="29"/>
      <c r="F1178" s="31"/>
    </row>
    <row r="1179" spans="1:6" x14ac:dyDescent="0.3">
      <c r="A1179" s="28"/>
      <c r="B1179" s="29"/>
      <c r="F1179" s="31"/>
    </row>
    <row r="1180" spans="1:6" x14ac:dyDescent="0.3">
      <c r="A1180" s="28"/>
      <c r="B1180" s="29"/>
      <c r="F1180" s="31"/>
    </row>
    <row r="1181" spans="1:6" x14ac:dyDescent="0.3">
      <c r="A1181" s="28"/>
      <c r="B1181" s="29"/>
      <c r="F1181" s="31"/>
    </row>
    <row r="1182" spans="1:6" x14ac:dyDescent="0.3">
      <c r="A1182" s="28"/>
      <c r="B1182" s="29"/>
      <c r="F1182" s="31"/>
    </row>
    <row r="1183" spans="1:6" x14ac:dyDescent="0.3">
      <c r="A1183" s="28"/>
      <c r="B1183" s="29"/>
      <c r="F1183" s="31"/>
    </row>
    <row r="1184" spans="1:6" x14ac:dyDescent="0.3">
      <c r="A1184" s="28"/>
      <c r="B1184" s="29"/>
      <c r="F1184" s="31"/>
    </row>
    <row r="1185" spans="1:6" x14ac:dyDescent="0.3">
      <c r="A1185" s="28"/>
      <c r="B1185" s="29"/>
      <c r="F1185" s="31"/>
    </row>
    <row r="1186" spans="1:6" x14ac:dyDescent="0.3">
      <c r="A1186" s="28"/>
      <c r="B1186" s="29"/>
      <c r="F1186" s="31"/>
    </row>
    <row r="1187" spans="1:6" x14ac:dyDescent="0.3">
      <c r="A1187" s="28"/>
      <c r="B1187" s="29"/>
      <c r="F1187" s="31"/>
    </row>
    <row r="1188" spans="1:6" x14ac:dyDescent="0.3">
      <c r="A1188" s="28"/>
      <c r="B1188" s="29"/>
      <c r="F1188" s="31"/>
    </row>
    <row r="1189" spans="1:6" x14ac:dyDescent="0.3">
      <c r="A1189" s="28"/>
      <c r="B1189" s="29"/>
      <c r="F1189" s="31"/>
    </row>
    <row r="1190" spans="1:6" x14ac:dyDescent="0.3">
      <c r="A1190" s="28"/>
      <c r="B1190" s="29"/>
      <c r="F1190" s="31"/>
    </row>
    <row r="1191" spans="1:6" x14ac:dyDescent="0.3">
      <c r="A1191" s="28"/>
      <c r="B1191" s="29"/>
      <c r="F1191" s="31"/>
    </row>
    <row r="1192" spans="1:6" x14ac:dyDescent="0.3">
      <c r="A1192" s="28"/>
      <c r="B1192" s="29"/>
      <c r="F1192" s="31"/>
    </row>
    <row r="1193" spans="1:6" x14ac:dyDescent="0.3">
      <c r="A1193" s="28"/>
      <c r="B1193" s="29"/>
      <c r="F1193" s="31"/>
    </row>
    <row r="1194" spans="1:6" x14ac:dyDescent="0.3">
      <c r="A1194" s="28"/>
      <c r="B1194" s="29"/>
      <c r="F1194" s="31"/>
    </row>
    <row r="1195" spans="1:6" x14ac:dyDescent="0.3">
      <c r="A1195" s="28"/>
      <c r="B1195" s="29"/>
      <c r="F1195" s="31"/>
    </row>
    <row r="1196" spans="1:6" x14ac:dyDescent="0.3">
      <c r="A1196" s="28"/>
      <c r="B1196" s="29"/>
      <c r="F1196" s="31"/>
    </row>
    <row r="1197" spans="1:6" x14ac:dyDescent="0.3">
      <c r="A1197" s="28"/>
      <c r="B1197" s="29"/>
      <c r="F1197" s="31"/>
    </row>
    <row r="1198" spans="1:6" x14ac:dyDescent="0.3">
      <c r="A1198" s="28"/>
      <c r="B1198" s="29"/>
      <c r="F1198" s="31"/>
    </row>
    <row r="1199" spans="1:6" x14ac:dyDescent="0.3">
      <c r="A1199" s="28"/>
      <c r="B1199" s="29"/>
      <c r="F1199" s="31"/>
    </row>
    <row r="1200" spans="1:6" x14ac:dyDescent="0.3">
      <c r="A1200" s="28"/>
      <c r="B1200" s="29"/>
      <c r="F1200" s="31"/>
    </row>
    <row r="1201" spans="1:6" x14ac:dyDescent="0.3">
      <c r="A1201" s="28"/>
      <c r="B1201" s="29"/>
      <c r="F1201" s="31"/>
    </row>
    <row r="1202" spans="1:6" x14ac:dyDescent="0.3">
      <c r="A1202" s="28"/>
      <c r="B1202" s="29"/>
      <c r="F1202" s="31"/>
    </row>
    <row r="1203" spans="1:6" x14ac:dyDescent="0.3">
      <c r="A1203" s="28"/>
      <c r="B1203" s="29"/>
      <c r="F1203" s="31"/>
    </row>
    <row r="1204" spans="1:6" x14ac:dyDescent="0.3">
      <c r="A1204" s="28"/>
      <c r="B1204" s="29"/>
      <c r="F1204" s="31"/>
    </row>
    <row r="1205" spans="1:6" x14ac:dyDescent="0.3">
      <c r="A1205" s="28"/>
      <c r="B1205" s="29"/>
      <c r="F1205" s="31"/>
    </row>
    <row r="1206" spans="1:6" x14ac:dyDescent="0.3">
      <c r="A1206" s="28"/>
      <c r="B1206" s="29"/>
      <c r="F1206" s="31"/>
    </row>
    <row r="1207" spans="1:6" x14ac:dyDescent="0.3">
      <c r="A1207" s="28"/>
      <c r="B1207" s="29"/>
      <c r="F1207" s="31"/>
    </row>
    <row r="1208" spans="1:6" x14ac:dyDescent="0.3">
      <c r="A1208" s="28"/>
      <c r="B1208" s="29"/>
      <c r="F1208" s="31"/>
    </row>
    <row r="1209" spans="1:6" x14ac:dyDescent="0.3">
      <c r="A1209" s="28"/>
      <c r="B1209" s="29"/>
    </row>
    <row r="1210" spans="1:6" x14ac:dyDescent="0.3">
      <c r="A1210" s="28"/>
      <c r="B1210" s="29"/>
    </row>
    <row r="1211" spans="1:6" x14ac:dyDescent="0.3">
      <c r="A1211" s="28"/>
      <c r="B1211" s="29"/>
    </row>
    <row r="1212" spans="1:6" x14ac:dyDescent="0.3">
      <c r="A1212" s="28"/>
      <c r="B1212" s="29"/>
    </row>
    <row r="1213" spans="1:6" x14ac:dyDescent="0.3">
      <c r="A1213" s="28"/>
      <c r="B1213" s="29"/>
    </row>
    <row r="1214" spans="1:6" x14ac:dyDescent="0.3">
      <c r="A1214" s="28"/>
      <c r="B1214" s="29"/>
    </row>
    <row r="1215" spans="1:6" x14ac:dyDescent="0.3">
      <c r="A1215" s="28"/>
      <c r="B1215" s="29"/>
    </row>
    <row r="1216" spans="1:6" x14ac:dyDescent="0.3">
      <c r="A1216" s="28"/>
      <c r="B1216" s="29"/>
    </row>
    <row r="1217" spans="1:2" x14ac:dyDescent="0.3">
      <c r="A1217" s="28"/>
      <c r="B1217" s="29"/>
    </row>
    <row r="1218" spans="1:2" x14ac:dyDescent="0.3">
      <c r="A1218" s="28"/>
      <c r="B1218" s="29"/>
    </row>
  </sheetData>
  <autoFilter ref="A7:P138">
    <filterColumn colId="11" showButton="0"/>
    <filterColumn colId="13" showButton="0"/>
  </autoFilter>
  <mergeCells count="14">
    <mergeCell ref="A1:C5"/>
    <mergeCell ref="F1:K5"/>
    <mergeCell ref="A6:K6"/>
    <mergeCell ref="L7:M7"/>
    <mergeCell ref="N7:O7"/>
    <mergeCell ref="A7:A8"/>
    <mergeCell ref="B7:B8"/>
    <mergeCell ref="C7:C8"/>
    <mergeCell ref="D7:D8"/>
    <mergeCell ref="E7:E8"/>
    <mergeCell ref="F7:F8"/>
    <mergeCell ref="H7:H8"/>
    <mergeCell ref="I7:I8"/>
    <mergeCell ref="G7:G8"/>
  </mergeCells>
  <pageMargins left="0.7" right="0.7" top="0.75" bottom="0.75" header="0.3" footer="0.3"/>
  <pageSetup paperSize="9" scale="30" orientation="portrait" horizontalDpi="180" verticalDpi="18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163"/>
  <sheetViews>
    <sheetView view="pageBreakPreview" topLeftCell="B5" zoomScale="85" zoomScaleNormal="85" zoomScaleSheetLayoutView="85" workbookViewId="0">
      <pane xSplit="2" ySplit="2" topLeftCell="D31" activePane="bottomRight" state="frozen"/>
      <selection activeCell="B95" sqref="B95"/>
      <selection pane="topRight" activeCell="B95" sqref="B95"/>
      <selection pane="bottomLeft" activeCell="B95" sqref="B95"/>
      <selection pane="bottomRight" activeCell="B95" sqref="B95"/>
    </sheetView>
  </sheetViews>
  <sheetFormatPr defaultRowHeight="14.4" x14ac:dyDescent="0.3"/>
  <cols>
    <col min="1" max="1" width="5.77734375" style="91" customWidth="1"/>
    <col min="2" max="2" width="36" style="91" customWidth="1"/>
    <col min="3" max="3" width="36.21875" style="91" customWidth="1"/>
    <col min="4" max="4" width="11.77734375" style="92" customWidth="1"/>
    <col min="5" max="5" width="19.21875" style="93" customWidth="1"/>
    <col min="6" max="6" width="16.77734375" style="94" customWidth="1"/>
    <col min="7" max="7" width="17" style="95" hidden="1" customWidth="1"/>
    <col min="8" max="8" width="17.21875" style="93" hidden="1" customWidth="1"/>
    <col min="9" max="9" width="17" style="96" customWidth="1"/>
    <col min="10" max="10" width="14.44140625" style="147" customWidth="1"/>
    <col min="11" max="13" width="14.44140625" style="148" customWidth="1"/>
    <col min="14" max="14" width="9" customWidth="1"/>
    <col min="258" max="258" width="5.77734375" customWidth="1"/>
    <col min="259" max="259" width="36" customWidth="1"/>
    <col min="260" max="260" width="36.21875" customWidth="1"/>
    <col min="261" max="261" width="11.77734375" customWidth="1"/>
    <col min="262" max="262" width="11.21875" customWidth="1"/>
    <col min="263" max="264" width="10.77734375" customWidth="1"/>
    <col min="265" max="265" width="12.21875" customWidth="1"/>
    <col min="514" max="514" width="5.77734375" customWidth="1"/>
    <col min="515" max="515" width="36" customWidth="1"/>
    <col min="516" max="516" width="36.21875" customWidth="1"/>
    <col min="517" max="517" width="11.77734375" customWidth="1"/>
    <col min="518" max="518" width="11.21875" customWidth="1"/>
    <col min="519" max="520" width="10.77734375" customWidth="1"/>
    <col min="521" max="521" width="12.21875" customWidth="1"/>
    <col min="770" max="770" width="5.77734375" customWidth="1"/>
    <col min="771" max="771" width="36" customWidth="1"/>
    <col min="772" max="772" width="36.21875" customWidth="1"/>
    <col min="773" max="773" width="11.77734375" customWidth="1"/>
    <col min="774" max="774" width="11.21875" customWidth="1"/>
    <col min="775" max="776" width="10.77734375" customWidth="1"/>
    <col min="777" max="777" width="12.21875" customWidth="1"/>
    <col min="1026" max="1026" width="5.77734375" customWidth="1"/>
    <col min="1027" max="1027" width="36" customWidth="1"/>
    <col min="1028" max="1028" width="36.21875" customWidth="1"/>
    <col min="1029" max="1029" width="11.77734375" customWidth="1"/>
    <col min="1030" max="1030" width="11.21875" customWidth="1"/>
    <col min="1031" max="1032" width="10.77734375" customWidth="1"/>
    <col min="1033" max="1033" width="12.21875" customWidth="1"/>
    <col min="1282" max="1282" width="5.77734375" customWidth="1"/>
    <col min="1283" max="1283" width="36" customWidth="1"/>
    <col min="1284" max="1284" width="36.21875" customWidth="1"/>
    <col min="1285" max="1285" width="11.77734375" customWidth="1"/>
    <col min="1286" max="1286" width="11.21875" customWidth="1"/>
    <col min="1287" max="1288" width="10.77734375" customWidth="1"/>
    <col min="1289" max="1289" width="12.21875" customWidth="1"/>
    <col min="1538" max="1538" width="5.77734375" customWidth="1"/>
    <col min="1539" max="1539" width="36" customWidth="1"/>
    <col min="1540" max="1540" width="36.21875" customWidth="1"/>
    <col min="1541" max="1541" width="11.77734375" customWidth="1"/>
    <col min="1542" max="1542" width="11.21875" customWidth="1"/>
    <col min="1543" max="1544" width="10.77734375" customWidth="1"/>
    <col min="1545" max="1545" width="12.21875" customWidth="1"/>
    <col min="1794" max="1794" width="5.77734375" customWidth="1"/>
    <col min="1795" max="1795" width="36" customWidth="1"/>
    <col min="1796" max="1796" width="36.21875" customWidth="1"/>
    <col min="1797" max="1797" width="11.77734375" customWidth="1"/>
    <col min="1798" max="1798" width="11.21875" customWidth="1"/>
    <col min="1799" max="1800" width="10.77734375" customWidth="1"/>
    <col min="1801" max="1801" width="12.21875" customWidth="1"/>
    <col min="2050" max="2050" width="5.77734375" customWidth="1"/>
    <col min="2051" max="2051" width="36" customWidth="1"/>
    <col min="2052" max="2052" width="36.21875" customWidth="1"/>
    <col min="2053" max="2053" width="11.77734375" customWidth="1"/>
    <col min="2054" max="2054" width="11.21875" customWidth="1"/>
    <col min="2055" max="2056" width="10.77734375" customWidth="1"/>
    <col min="2057" max="2057" width="12.21875" customWidth="1"/>
    <col min="2306" max="2306" width="5.77734375" customWidth="1"/>
    <col min="2307" max="2307" width="36" customWidth="1"/>
    <col min="2308" max="2308" width="36.21875" customWidth="1"/>
    <col min="2309" max="2309" width="11.77734375" customWidth="1"/>
    <col min="2310" max="2310" width="11.21875" customWidth="1"/>
    <col min="2311" max="2312" width="10.77734375" customWidth="1"/>
    <col min="2313" max="2313" width="12.21875" customWidth="1"/>
    <col min="2562" max="2562" width="5.77734375" customWidth="1"/>
    <col min="2563" max="2563" width="36" customWidth="1"/>
    <col min="2564" max="2564" width="36.21875" customWidth="1"/>
    <col min="2565" max="2565" width="11.77734375" customWidth="1"/>
    <col min="2566" max="2566" width="11.21875" customWidth="1"/>
    <col min="2567" max="2568" width="10.77734375" customWidth="1"/>
    <col min="2569" max="2569" width="12.21875" customWidth="1"/>
    <col min="2818" max="2818" width="5.77734375" customWidth="1"/>
    <col min="2819" max="2819" width="36" customWidth="1"/>
    <col min="2820" max="2820" width="36.21875" customWidth="1"/>
    <col min="2821" max="2821" width="11.77734375" customWidth="1"/>
    <col min="2822" max="2822" width="11.21875" customWidth="1"/>
    <col min="2823" max="2824" width="10.77734375" customWidth="1"/>
    <col min="2825" max="2825" width="12.21875" customWidth="1"/>
    <col min="3074" max="3074" width="5.77734375" customWidth="1"/>
    <col min="3075" max="3075" width="36" customWidth="1"/>
    <col min="3076" max="3076" width="36.21875" customWidth="1"/>
    <col min="3077" max="3077" width="11.77734375" customWidth="1"/>
    <col min="3078" max="3078" width="11.21875" customWidth="1"/>
    <col min="3079" max="3080" width="10.77734375" customWidth="1"/>
    <col min="3081" max="3081" width="12.21875" customWidth="1"/>
    <col min="3330" max="3330" width="5.77734375" customWidth="1"/>
    <col min="3331" max="3331" width="36" customWidth="1"/>
    <col min="3332" max="3332" width="36.21875" customWidth="1"/>
    <col min="3333" max="3333" width="11.77734375" customWidth="1"/>
    <col min="3334" max="3334" width="11.21875" customWidth="1"/>
    <col min="3335" max="3336" width="10.77734375" customWidth="1"/>
    <col min="3337" max="3337" width="12.21875" customWidth="1"/>
    <col min="3586" max="3586" width="5.77734375" customWidth="1"/>
    <col min="3587" max="3587" width="36" customWidth="1"/>
    <col min="3588" max="3588" width="36.21875" customWidth="1"/>
    <col min="3589" max="3589" width="11.77734375" customWidth="1"/>
    <col min="3590" max="3590" width="11.21875" customWidth="1"/>
    <col min="3591" max="3592" width="10.77734375" customWidth="1"/>
    <col min="3593" max="3593" width="12.21875" customWidth="1"/>
    <col min="3842" max="3842" width="5.77734375" customWidth="1"/>
    <col min="3843" max="3843" width="36" customWidth="1"/>
    <col min="3844" max="3844" width="36.21875" customWidth="1"/>
    <col min="3845" max="3845" width="11.77734375" customWidth="1"/>
    <col min="3846" max="3846" width="11.21875" customWidth="1"/>
    <col min="3847" max="3848" width="10.77734375" customWidth="1"/>
    <col min="3849" max="3849" width="12.21875" customWidth="1"/>
    <col min="4098" max="4098" width="5.77734375" customWidth="1"/>
    <col min="4099" max="4099" width="36" customWidth="1"/>
    <col min="4100" max="4100" width="36.21875" customWidth="1"/>
    <col min="4101" max="4101" width="11.77734375" customWidth="1"/>
    <col min="4102" max="4102" width="11.21875" customWidth="1"/>
    <col min="4103" max="4104" width="10.77734375" customWidth="1"/>
    <col min="4105" max="4105" width="12.21875" customWidth="1"/>
    <col min="4354" max="4354" width="5.77734375" customWidth="1"/>
    <col min="4355" max="4355" width="36" customWidth="1"/>
    <col min="4356" max="4356" width="36.21875" customWidth="1"/>
    <col min="4357" max="4357" width="11.77734375" customWidth="1"/>
    <col min="4358" max="4358" width="11.21875" customWidth="1"/>
    <col min="4359" max="4360" width="10.77734375" customWidth="1"/>
    <col min="4361" max="4361" width="12.21875" customWidth="1"/>
    <col min="4610" max="4610" width="5.77734375" customWidth="1"/>
    <col min="4611" max="4611" width="36" customWidth="1"/>
    <col min="4612" max="4612" width="36.21875" customWidth="1"/>
    <col min="4613" max="4613" width="11.77734375" customWidth="1"/>
    <col min="4614" max="4614" width="11.21875" customWidth="1"/>
    <col min="4615" max="4616" width="10.77734375" customWidth="1"/>
    <col min="4617" max="4617" width="12.21875" customWidth="1"/>
    <col min="4866" max="4866" width="5.77734375" customWidth="1"/>
    <col min="4867" max="4867" width="36" customWidth="1"/>
    <col min="4868" max="4868" width="36.21875" customWidth="1"/>
    <col min="4869" max="4869" width="11.77734375" customWidth="1"/>
    <col min="4870" max="4870" width="11.21875" customWidth="1"/>
    <col min="4871" max="4872" width="10.77734375" customWidth="1"/>
    <col min="4873" max="4873" width="12.21875" customWidth="1"/>
    <col min="5122" max="5122" width="5.77734375" customWidth="1"/>
    <col min="5123" max="5123" width="36" customWidth="1"/>
    <col min="5124" max="5124" width="36.21875" customWidth="1"/>
    <col min="5125" max="5125" width="11.77734375" customWidth="1"/>
    <col min="5126" max="5126" width="11.21875" customWidth="1"/>
    <col min="5127" max="5128" width="10.77734375" customWidth="1"/>
    <col min="5129" max="5129" width="12.21875" customWidth="1"/>
    <col min="5378" max="5378" width="5.77734375" customWidth="1"/>
    <col min="5379" max="5379" width="36" customWidth="1"/>
    <col min="5380" max="5380" width="36.21875" customWidth="1"/>
    <col min="5381" max="5381" width="11.77734375" customWidth="1"/>
    <col min="5382" max="5382" width="11.21875" customWidth="1"/>
    <col min="5383" max="5384" width="10.77734375" customWidth="1"/>
    <col min="5385" max="5385" width="12.21875" customWidth="1"/>
    <col min="5634" max="5634" width="5.77734375" customWidth="1"/>
    <col min="5635" max="5635" width="36" customWidth="1"/>
    <col min="5636" max="5636" width="36.21875" customWidth="1"/>
    <col min="5637" max="5637" width="11.77734375" customWidth="1"/>
    <col min="5638" max="5638" width="11.21875" customWidth="1"/>
    <col min="5639" max="5640" width="10.77734375" customWidth="1"/>
    <col min="5641" max="5641" width="12.21875" customWidth="1"/>
    <col min="5890" max="5890" width="5.77734375" customWidth="1"/>
    <col min="5891" max="5891" width="36" customWidth="1"/>
    <col min="5892" max="5892" width="36.21875" customWidth="1"/>
    <col min="5893" max="5893" width="11.77734375" customWidth="1"/>
    <col min="5894" max="5894" width="11.21875" customWidth="1"/>
    <col min="5895" max="5896" width="10.77734375" customWidth="1"/>
    <col min="5897" max="5897" width="12.21875" customWidth="1"/>
    <col min="6146" max="6146" width="5.77734375" customWidth="1"/>
    <col min="6147" max="6147" width="36" customWidth="1"/>
    <col min="6148" max="6148" width="36.21875" customWidth="1"/>
    <col min="6149" max="6149" width="11.77734375" customWidth="1"/>
    <col min="6150" max="6150" width="11.21875" customWidth="1"/>
    <col min="6151" max="6152" width="10.77734375" customWidth="1"/>
    <col min="6153" max="6153" width="12.21875" customWidth="1"/>
    <col min="6402" max="6402" width="5.77734375" customWidth="1"/>
    <col min="6403" max="6403" width="36" customWidth="1"/>
    <col min="6404" max="6404" width="36.21875" customWidth="1"/>
    <col min="6405" max="6405" width="11.77734375" customWidth="1"/>
    <col min="6406" max="6406" width="11.21875" customWidth="1"/>
    <col min="6407" max="6408" width="10.77734375" customWidth="1"/>
    <col min="6409" max="6409" width="12.21875" customWidth="1"/>
    <col min="6658" max="6658" width="5.77734375" customWidth="1"/>
    <col min="6659" max="6659" width="36" customWidth="1"/>
    <col min="6660" max="6660" width="36.21875" customWidth="1"/>
    <col min="6661" max="6661" width="11.77734375" customWidth="1"/>
    <col min="6662" max="6662" width="11.21875" customWidth="1"/>
    <col min="6663" max="6664" width="10.77734375" customWidth="1"/>
    <col min="6665" max="6665" width="12.21875" customWidth="1"/>
    <col min="6914" max="6914" width="5.77734375" customWidth="1"/>
    <col min="6915" max="6915" width="36" customWidth="1"/>
    <col min="6916" max="6916" width="36.21875" customWidth="1"/>
    <col min="6917" max="6917" width="11.77734375" customWidth="1"/>
    <col min="6918" max="6918" width="11.21875" customWidth="1"/>
    <col min="6919" max="6920" width="10.77734375" customWidth="1"/>
    <col min="6921" max="6921" width="12.21875" customWidth="1"/>
    <col min="7170" max="7170" width="5.77734375" customWidth="1"/>
    <col min="7171" max="7171" width="36" customWidth="1"/>
    <col min="7172" max="7172" width="36.21875" customWidth="1"/>
    <col min="7173" max="7173" width="11.77734375" customWidth="1"/>
    <col min="7174" max="7174" width="11.21875" customWidth="1"/>
    <col min="7175" max="7176" width="10.77734375" customWidth="1"/>
    <col min="7177" max="7177" width="12.21875" customWidth="1"/>
    <col min="7426" max="7426" width="5.77734375" customWidth="1"/>
    <col min="7427" max="7427" width="36" customWidth="1"/>
    <col min="7428" max="7428" width="36.21875" customWidth="1"/>
    <col min="7429" max="7429" width="11.77734375" customWidth="1"/>
    <col min="7430" max="7430" width="11.21875" customWidth="1"/>
    <col min="7431" max="7432" width="10.77734375" customWidth="1"/>
    <col min="7433" max="7433" width="12.21875" customWidth="1"/>
    <col min="7682" max="7682" width="5.77734375" customWidth="1"/>
    <col min="7683" max="7683" width="36" customWidth="1"/>
    <col min="7684" max="7684" width="36.21875" customWidth="1"/>
    <col min="7685" max="7685" width="11.77734375" customWidth="1"/>
    <col min="7686" max="7686" width="11.21875" customWidth="1"/>
    <col min="7687" max="7688" width="10.77734375" customWidth="1"/>
    <col min="7689" max="7689" width="12.21875" customWidth="1"/>
    <col min="7938" max="7938" width="5.77734375" customWidth="1"/>
    <col min="7939" max="7939" width="36" customWidth="1"/>
    <col min="7940" max="7940" width="36.21875" customWidth="1"/>
    <col min="7941" max="7941" width="11.77734375" customWidth="1"/>
    <col min="7942" max="7942" width="11.21875" customWidth="1"/>
    <col min="7943" max="7944" width="10.77734375" customWidth="1"/>
    <col min="7945" max="7945" width="12.21875" customWidth="1"/>
    <col min="8194" max="8194" width="5.77734375" customWidth="1"/>
    <col min="8195" max="8195" width="36" customWidth="1"/>
    <col min="8196" max="8196" width="36.21875" customWidth="1"/>
    <col min="8197" max="8197" width="11.77734375" customWidth="1"/>
    <col min="8198" max="8198" width="11.21875" customWidth="1"/>
    <col min="8199" max="8200" width="10.77734375" customWidth="1"/>
    <col min="8201" max="8201" width="12.21875" customWidth="1"/>
    <col min="8450" max="8450" width="5.77734375" customWidth="1"/>
    <col min="8451" max="8451" width="36" customWidth="1"/>
    <col min="8452" max="8452" width="36.21875" customWidth="1"/>
    <col min="8453" max="8453" width="11.77734375" customWidth="1"/>
    <col min="8454" max="8454" width="11.21875" customWidth="1"/>
    <col min="8455" max="8456" width="10.77734375" customWidth="1"/>
    <col min="8457" max="8457" width="12.21875" customWidth="1"/>
    <col min="8706" max="8706" width="5.77734375" customWidth="1"/>
    <col min="8707" max="8707" width="36" customWidth="1"/>
    <col min="8708" max="8708" width="36.21875" customWidth="1"/>
    <col min="8709" max="8709" width="11.77734375" customWidth="1"/>
    <col min="8710" max="8710" width="11.21875" customWidth="1"/>
    <col min="8711" max="8712" width="10.77734375" customWidth="1"/>
    <col min="8713" max="8713" width="12.21875" customWidth="1"/>
    <col min="8962" max="8962" width="5.77734375" customWidth="1"/>
    <col min="8963" max="8963" width="36" customWidth="1"/>
    <col min="8964" max="8964" width="36.21875" customWidth="1"/>
    <col min="8965" max="8965" width="11.77734375" customWidth="1"/>
    <col min="8966" max="8966" width="11.21875" customWidth="1"/>
    <col min="8967" max="8968" width="10.77734375" customWidth="1"/>
    <col min="8969" max="8969" width="12.21875" customWidth="1"/>
    <col min="9218" max="9218" width="5.77734375" customWidth="1"/>
    <col min="9219" max="9219" width="36" customWidth="1"/>
    <col min="9220" max="9220" width="36.21875" customWidth="1"/>
    <col min="9221" max="9221" width="11.77734375" customWidth="1"/>
    <col min="9222" max="9222" width="11.21875" customWidth="1"/>
    <col min="9223" max="9224" width="10.77734375" customWidth="1"/>
    <col min="9225" max="9225" width="12.21875" customWidth="1"/>
    <col min="9474" max="9474" width="5.77734375" customWidth="1"/>
    <col min="9475" max="9475" width="36" customWidth="1"/>
    <col min="9476" max="9476" width="36.21875" customWidth="1"/>
    <col min="9477" max="9477" width="11.77734375" customWidth="1"/>
    <col min="9478" max="9478" width="11.21875" customWidth="1"/>
    <col min="9479" max="9480" width="10.77734375" customWidth="1"/>
    <col min="9481" max="9481" width="12.21875" customWidth="1"/>
    <col min="9730" max="9730" width="5.77734375" customWidth="1"/>
    <col min="9731" max="9731" width="36" customWidth="1"/>
    <col min="9732" max="9732" width="36.21875" customWidth="1"/>
    <col min="9733" max="9733" width="11.77734375" customWidth="1"/>
    <col min="9734" max="9734" width="11.21875" customWidth="1"/>
    <col min="9735" max="9736" width="10.77734375" customWidth="1"/>
    <col min="9737" max="9737" width="12.21875" customWidth="1"/>
    <col min="9986" max="9986" width="5.77734375" customWidth="1"/>
    <col min="9987" max="9987" width="36" customWidth="1"/>
    <col min="9988" max="9988" width="36.21875" customWidth="1"/>
    <col min="9989" max="9989" width="11.77734375" customWidth="1"/>
    <col min="9990" max="9990" width="11.21875" customWidth="1"/>
    <col min="9991" max="9992" width="10.77734375" customWidth="1"/>
    <col min="9993" max="9993" width="12.21875" customWidth="1"/>
    <col min="10242" max="10242" width="5.77734375" customWidth="1"/>
    <col min="10243" max="10243" width="36" customWidth="1"/>
    <col min="10244" max="10244" width="36.21875" customWidth="1"/>
    <col min="10245" max="10245" width="11.77734375" customWidth="1"/>
    <col min="10246" max="10246" width="11.21875" customWidth="1"/>
    <col min="10247" max="10248" width="10.77734375" customWidth="1"/>
    <col min="10249" max="10249" width="12.21875" customWidth="1"/>
    <col min="10498" max="10498" width="5.77734375" customWidth="1"/>
    <col min="10499" max="10499" width="36" customWidth="1"/>
    <col min="10500" max="10500" width="36.21875" customWidth="1"/>
    <col min="10501" max="10501" width="11.77734375" customWidth="1"/>
    <col min="10502" max="10502" width="11.21875" customWidth="1"/>
    <col min="10503" max="10504" width="10.77734375" customWidth="1"/>
    <col min="10505" max="10505" width="12.21875" customWidth="1"/>
    <col min="10754" max="10754" width="5.77734375" customWidth="1"/>
    <col min="10755" max="10755" width="36" customWidth="1"/>
    <col min="10756" max="10756" width="36.21875" customWidth="1"/>
    <col min="10757" max="10757" width="11.77734375" customWidth="1"/>
    <col min="10758" max="10758" width="11.21875" customWidth="1"/>
    <col min="10759" max="10760" width="10.77734375" customWidth="1"/>
    <col min="10761" max="10761" width="12.21875" customWidth="1"/>
    <col min="11010" max="11010" width="5.77734375" customWidth="1"/>
    <col min="11011" max="11011" width="36" customWidth="1"/>
    <col min="11012" max="11012" width="36.21875" customWidth="1"/>
    <col min="11013" max="11013" width="11.77734375" customWidth="1"/>
    <col min="11014" max="11014" width="11.21875" customWidth="1"/>
    <col min="11015" max="11016" width="10.77734375" customWidth="1"/>
    <col min="11017" max="11017" width="12.21875" customWidth="1"/>
    <col min="11266" max="11266" width="5.77734375" customWidth="1"/>
    <col min="11267" max="11267" width="36" customWidth="1"/>
    <col min="11268" max="11268" width="36.21875" customWidth="1"/>
    <col min="11269" max="11269" width="11.77734375" customWidth="1"/>
    <col min="11270" max="11270" width="11.21875" customWidth="1"/>
    <col min="11271" max="11272" width="10.77734375" customWidth="1"/>
    <col min="11273" max="11273" width="12.21875" customWidth="1"/>
    <col min="11522" max="11522" width="5.77734375" customWidth="1"/>
    <col min="11523" max="11523" width="36" customWidth="1"/>
    <col min="11524" max="11524" width="36.21875" customWidth="1"/>
    <col min="11525" max="11525" width="11.77734375" customWidth="1"/>
    <col min="11526" max="11526" width="11.21875" customWidth="1"/>
    <col min="11527" max="11528" width="10.77734375" customWidth="1"/>
    <col min="11529" max="11529" width="12.21875" customWidth="1"/>
    <col min="11778" max="11778" width="5.77734375" customWidth="1"/>
    <col min="11779" max="11779" width="36" customWidth="1"/>
    <col min="11780" max="11780" width="36.21875" customWidth="1"/>
    <col min="11781" max="11781" width="11.77734375" customWidth="1"/>
    <col min="11782" max="11782" width="11.21875" customWidth="1"/>
    <col min="11783" max="11784" width="10.77734375" customWidth="1"/>
    <col min="11785" max="11785" width="12.21875" customWidth="1"/>
    <col min="12034" max="12034" width="5.77734375" customWidth="1"/>
    <col min="12035" max="12035" width="36" customWidth="1"/>
    <col min="12036" max="12036" width="36.21875" customWidth="1"/>
    <col min="12037" max="12037" width="11.77734375" customWidth="1"/>
    <col min="12038" max="12038" width="11.21875" customWidth="1"/>
    <col min="12039" max="12040" width="10.77734375" customWidth="1"/>
    <col min="12041" max="12041" width="12.21875" customWidth="1"/>
    <col min="12290" max="12290" width="5.77734375" customWidth="1"/>
    <col min="12291" max="12291" width="36" customWidth="1"/>
    <col min="12292" max="12292" width="36.21875" customWidth="1"/>
    <col min="12293" max="12293" width="11.77734375" customWidth="1"/>
    <col min="12294" max="12294" width="11.21875" customWidth="1"/>
    <col min="12295" max="12296" width="10.77734375" customWidth="1"/>
    <col min="12297" max="12297" width="12.21875" customWidth="1"/>
    <col min="12546" max="12546" width="5.77734375" customWidth="1"/>
    <col min="12547" max="12547" width="36" customWidth="1"/>
    <col min="12548" max="12548" width="36.21875" customWidth="1"/>
    <col min="12549" max="12549" width="11.77734375" customWidth="1"/>
    <col min="12550" max="12550" width="11.21875" customWidth="1"/>
    <col min="12551" max="12552" width="10.77734375" customWidth="1"/>
    <col min="12553" max="12553" width="12.21875" customWidth="1"/>
    <col min="12802" max="12802" width="5.77734375" customWidth="1"/>
    <col min="12803" max="12803" width="36" customWidth="1"/>
    <col min="12804" max="12804" width="36.21875" customWidth="1"/>
    <col min="12805" max="12805" width="11.77734375" customWidth="1"/>
    <col min="12806" max="12806" width="11.21875" customWidth="1"/>
    <col min="12807" max="12808" width="10.77734375" customWidth="1"/>
    <col min="12809" max="12809" width="12.21875" customWidth="1"/>
    <col min="13058" max="13058" width="5.77734375" customWidth="1"/>
    <col min="13059" max="13059" width="36" customWidth="1"/>
    <col min="13060" max="13060" width="36.21875" customWidth="1"/>
    <col min="13061" max="13061" width="11.77734375" customWidth="1"/>
    <col min="13062" max="13062" width="11.21875" customWidth="1"/>
    <col min="13063" max="13064" width="10.77734375" customWidth="1"/>
    <col min="13065" max="13065" width="12.21875" customWidth="1"/>
    <col min="13314" max="13314" width="5.77734375" customWidth="1"/>
    <col min="13315" max="13315" width="36" customWidth="1"/>
    <col min="13316" max="13316" width="36.21875" customWidth="1"/>
    <col min="13317" max="13317" width="11.77734375" customWidth="1"/>
    <col min="13318" max="13318" width="11.21875" customWidth="1"/>
    <col min="13319" max="13320" width="10.77734375" customWidth="1"/>
    <col min="13321" max="13321" width="12.21875" customWidth="1"/>
    <col min="13570" max="13570" width="5.77734375" customWidth="1"/>
    <col min="13571" max="13571" width="36" customWidth="1"/>
    <col min="13572" max="13572" width="36.21875" customWidth="1"/>
    <col min="13573" max="13573" width="11.77734375" customWidth="1"/>
    <col min="13574" max="13574" width="11.21875" customWidth="1"/>
    <col min="13575" max="13576" width="10.77734375" customWidth="1"/>
    <col min="13577" max="13577" width="12.21875" customWidth="1"/>
    <col min="13826" max="13826" width="5.77734375" customWidth="1"/>
    <col min="13827" max="13827" width="36" customWidth="1"/>
    <col min="13828" max="13828" width="36.21875" customWidth="1"/>
    <col min="13829" max="13829" width="11.77734375" customWidth="1"/>
    <col min="13830" max="13830" width="11.21875" customWidth="1"/>
    <col min="13831" max="13832" width="10.77734375" customWidth="1"/>
    <col min="13833" max="13833" width="12.21875" customWidth="1"/>
    <col min="14082" max="14082" width="5.77734375" customWidth="1"/>
    <col min="14083" max="14083" width="36" customWidth="1"/>
    <col min="14084" max="14084" width="36.21875" customWidth="1"/>
    <col min="14085" max="14085" width="11.77734375" customWidth="1"/>
    <col min="14086" max="14086" width="11.21875" customWidth="1"/>
    <col min="14087" max="14088" width="10.77734375" customWidth="1"/>
    <col min="14089" max="14089" width="12.21875" customWidth="1"/>
    <col min="14338" max="14338" width="5.77734375" customWidth="1"/>
    <col min="14339" max="14339" width="36" customWidth="1"/>
    <col min="14340" max="14340" width="36.21875" customWidth="1"/>
    <col min="14341" max="14341" width="11.77734375" customWidth="1"/>
    <col min="14342" max="14342" width="11.21875" customWidth="1"/>
    <col min="14343" max="14344" width="10.77734375" customWidth="1"/>
    <col min="14345" max="14345" width="12.21875" customWidth="1"/>
    <col min="14594" max="14594" width="5.77734375" customWidth="1"/>
    <col min="14595" max="14595" width="36" customWidth="1"/>
    <col min="14596" max="14596" width="36.21875" customWidth="1"/>
    <col min="14597" max="14597" width="11.77734375" customWidth="1"/>
    <col min="14598" max="14598" width="11.21875" customWidth="1"/>
    <col min="14599" max="14600" width="10.77734375" customWidth="1"/>
    <col min="14601" max="14601" width="12.21875" customWidth="1"/>
    <col min="14850" max="14850" width="5.77734375" customWidth="1"/>
    <col min="14851" max="14851" width="36" customWidth="1"/>
    <col min="14852" max="14852" width="36.21875" customWidth="1"/>
    <col min="14853" max="14853" width="11.77734375" customWidth="1"/>
    <col min="14854" max="14854" width="11.21875" customWidth="1"/>
    <col min="14855" max="14856" width="10.77734375" customWidth="1"/>
    <col min="14857" max="14857" width="12.21875" customWidth="1"/>
    <col min="15106" max="15106" width="5.77734375" customWidth="1"/>
    <col min="15107" max="15107" width="36" customWidth="1"/>
    <col min="15108" max="15108" width="36.21875" customWidth="1"/>
    <col min="15109" max="15109" width="11.77734375" customWidth="1"/>
    <col min="15110" max="15110" width="11.21875" customWidth="1"/>
    <col min="15111" max="15112" width="10.77734375" customWidth="1"/>
    <col min="15113" max="15113" width="12.21875" customWidth="1"/>
    <col min="15362" max="15362" width="5.77734375" customWidth="1"/>
    <col min="15363" max="15363" width="36" customWidth="1"/>
    <col min="15364" max="15364" width="36.21875" customWidth="1"/>
    <col min="15365" max="15365" width="11.77734375" customWidth="1"/>
    <col min="15366" max="15366" width="11.21875" customWidth="1"/>
    <col min="15367" max="15368" width="10.77734375" customWidth="1"/>
    <col min="15369" max="15369" width="12.21875" customWidth="1"/>
    <col min="15618" max="15618" width="5.77734375" customWidth="1"/>
    <col min="15619" max="15619" width="36" customWidth="1"/>
    <col min="15620" max="15620" width="36.21875" customWidth="1"/>
    <col min="15621" max="15621" width="11.77734375" customWidth="1"/>
    <col min="15622" max="15622" width="11.21875" customWidth="1"/>
    <col min="15623" max="15624" width="10.77734375" customWidth="1"/>
    <col min="15625" max="15625" width="12.21875" customWidth="1"/>
    <col min="15874" max="15874" width="5.77734375" customWidth="1"/>
    <col min="15875" max="15875" width="36" customWidth="1"/>
    <col min="15876" max="15876" width="36.21875" customWidth="1"/>
    <col min="15877" max="15877" width="11.77734375" customWidth="1"/>
    <col min="15878" max="15878" width="11.21875" customWidth="1"/>
    <col min="15879" max="15880" width="10.77734375" customWidth="1"/>
    <col min="15881" max="15881" width="12.21875" customWidth="1"/>
    <col min="16130" max="16130" width="5.77734375" customWidth="1"/>
    <col min="16131" max="16131" width="36" customWidth="1"/>
    <col min="16132" max="16132" width="36.21875" customWidth="1"/>
    <col min="16133" max="16133" width="11.77734375" customWidth="1"/>
    <col min="16134" max="16134" width="11.21875" customWidth="1"/>
    <col min="16135" max="16136" width="10.77734375" customWidth="1"/>
    <col min="16137" max="16137" width="12.21875" customWidth="1"/>
  </cols>
  <sheetData>
    <row r="1" spans="1:14" ht="15.6" x14ac:dyDescent="0.3">
      <c r="A1" s="36"/>
      <c r="B1" s="36"/>
      <c r="C1" s="36"/>
      <c r="D1" s="37"/>
      <c r="E1" s="38"/>
      <c r="F1" s="39"/>
      <c r="G1" s="40"/>
      <c r="H1" s="41"/>
      <c r="I1" s="42"/>
    </row>
    <row r="2" spans="1:14" ht="17.399999999999999" x14ac:dyDescent="0.3">
      <c r="A2" s="445" t="s">
        <v>415</v>
      </c>
      <c r="B2" s="445"/>
      <c r="C2" s="445"/>
      <c r="D2" s="445"/>
      <c r="E2" s="445"/>
      <c r="F2" s="446"/>
      <c r="G2" s="445"/>
      <c r="H2" s="445"/>
      <c r="I2" s="445"/>
    </row>
    <row r="3" spans="1:14" ht="17.399999999999999" x14ac:dyDescent="0.3">
      <c r="A3" s="445" t="s">
        <v>416</v>
      </c>
      <c r="B3" s="445"/>
      <c r="C3" s="445"/>
      <c r="D3" s="445"/>
      <c r="E3" s="445"/>
      <c r="F3" s="446"/>
      <c r="G3" s="445"/>
      <c r="H3" s="445"/>
      <c r="I3" s="445"/>
    </row>
    <row r="4" spans="1:14" x14ac:dyDescent="0.3">
      <c r="A4" s="36"/>
      <c r="B4" s="36" t="s">
        <v>417</v>
      </c>
      <c r="C4" s="36"/>
      <c r="D4" s="37"/>
      <c r="E4" s="44"/>
      <c r="F4" s="45"/>
      <c r="G4" s="46"/>
      <c r="H4" s="44"/>
      <c r="I4" s="47"/>
    </row>
    <row r="5" spans="1:14" ht="30.75" customHeight="1" x14ac:dyDescent="0.3">
      <c r="A5" s="447" t="s">
        <v>418</v>
      </c>
      <c r="B5" s="447" t="s">
        <v>419</v>
      </c>
      <c r="C5" s="447" t="s">
        <v>420</v>
      </c>
      <c r="D5" s="447" t="s">
        <v>421</v>
      </c>
      <c r="E5" s="448" t="s">
        <v>422</v>
      </c>
      <c r="F5" s="436" t="s">
        <v>423</v>
      </c>
      <c r="G5" s="58"/>
      <c r="H5" s="133"/>
      <c r="I5" s="436" t="s">
        <v>426</v>
      </c>
      <c r="J5" s="436" t="s">
        <v>982</v>
      </c>
      <c r="K5" s="436"/>
      <c r="L5" s="436" t="s">
        <v>983</v>
      </c>
      <c r="M5" s="436"/>
    </row>
    <row r="6" spans="1:14" x14ac:dyDescent="0.3">
      <c r="A6" s="447"/>
      <c r="B6" s="447"/>
      <c r="C6" s="447"/>
      <c r="D6" s="447"/>
      <c r="E6" s="448"/>
      <c r="F6" s="436"/>
      <c r="G6" s="50" t="s">
        <v>424</v>
      </c>
      <c r="H6" s="48" t="s">
        <v>425</v>
      </c>
      <c r="I6" s="436"/>
      <c r="J6" s="145" t="s">
        <v>984</v>
      </c>
      <c r="K6" s="145" t="s">
        <v>9</v>
      </c>
      <c r="L6" s="145" t="s">
        <v>984</v>
      </c>
      <c r="M6" s="145" t="s">
        <v>9</v>
      </c>
    </row>
    <row r="7" spans="1:14" s="55" customFormat="1" ht="13.2" x14ac:dyDescent="0.25">
      <c r="A7" s="51">
        <v>1</v>
      </c>
      <c r="B7" s="52" t="s">
        <v>427</v>
      </c>
      <c r="C7" s="52" t="s">
        <v>428</v>
      </c>
      <c r="D7" s="51" t="s">
        <v>429</v>
      </c>
      <c r="E7" s="53">
        <v>10000</v>
      </c>
      <c r="F7" s="53">
        <v>80</v>
      </c>
      <c r="G7" s="51"/>
      <c r="H7" s="53"/>
      <c r="I7" s="54">
        <f>E7*F7</f>
        <v>800000</v>
      </c>
      <c r="J7" s="149">
        <v>16045</v>
      </c>
      <c r="K7" s="149">
        <v>1278131.95</v>
      </c>
      <c r="L7" s="149">
        <v>4260</v>
      </c>
      <c r="M7" s="149">
        <v>340800</v>
      </c>
    </row>
    <row r="8" spans="1:14" s="55" customFormat="1" ht="26.4" x14ac:dyDescent="0.25">
      <c r="A8" s="51">
        <f>A7+1</f>
        <v>2</v>
      </c>
      <c r="B8" s="52" t="s">
        <v>430</v>
      </c>
      <c r="C8" s="52" t="s">
        <v>430</v>
      </c>
      <c r="D8" s="51" t="s">
        <v>429</v>
      </c>
      <c r="E8" s="53">
        <v>150</v>
      </c>
      <c r="F8" s="56"/>
      <c r="G8" s="51"/>
      <c r="H8" s="53"/>
      <c r="I8" s="54">
        <f t="shared" ref="I8:I71" si="0">E8*F8</f>
        <v>0</v>
      </c>
      <c r="J8" s="149"/>
      <c r="K8" s="149"/>
      <c r="L8" s="149"/>
      <c r="M8" s="149"/>
      <c r="N8" s="55" t="s">
        <v>986</v>
      </c>
    </row>
    <row r="9" spans="1:14" s="55" customFormat="1" ht="13.2" x14ac:dyDescent="0.25">
      <c r="A9" s="51">
        <f t="shared" ref="A9:A72" si="1">A8+1</f>
        <v>3</v>
      </c>
      <c r="B9" s="52" t="s">
        <v>431</v>
      </c>
      <c r="C9" s="52" t="s">
        <v>431</v>
      </c>
      <c r="D9" s="51" t="s">
        <v>429</v>
      </c>
      <c r="E9" s="164">
        <v>2000</v>
      </c>
      <c r="F9" s="53">
        <v>50</v>
      </c>
      <c r="G9" s="51"/>
      <c r="H9" s="53"/>
      <c r="I9" s="54">
        <f t="shared" si="0"/>
        <v>100000</v>
      </c>
      <c r="J9" s="149">
        <v>0</v>
      </c>
      <c r="K9" s="149">
        <v>0</v>
      </c>
      <c r="L9" s="149">
        <v>0</v>
      </c>
      <c r="M9" s="149">
        <v>0</v>
      </c>
    </row>
    <row r="10" spans="1:14" s="55" customFormat="1" ht="13.2" x14ac:dyDescent="0.25">
      <c r="A10" s="51">
        <f t="shared" si="1"/>
        <v>4</v>
      </c>
      <c r="B10" s="52" t="s">
        <v>432</v>
      </c>
      <c r="C10" s="52" t="s">
        <v>432</v>
      </c>
      <c r="D10" s="51" t="s">
        <v>429</v>
      </c>
      <c r="E10" s="164">
        <v>15000</v>
      </c>
      <c r="F10" s="56"/>
      <c r="G10" s="51"/>
      <c r="H10" s="53"/>
      <c r="I10" s="54">
        <f t="shared" si="0"/>
        <v>0</v>
      </c>
      <c r="J10" s="149">
        <v>0</v>
      </c>
      <c r="K10" s="149">
        <v>0</v>
      </c>
      <c r="L10" s="149">
        <v>0</v>
      </c>
      <c r="M10" s="149">
        <v>0</v>
      </c>
    </row>
    <row r="11" spans="1:14" s="55" customFormat="1" ht="13.2" x14ac:dyDescent="0.25">
      <c r="A11" s="51">
        <f t="shared" si="1"/>
        <v>5</v>
      </c>
      <c r="B11" s="57" t="s">
        <v>433</v>
      </c>
      <c r="C11" s="57" t="s">
        <v>434</v>
      </c>
      <c r="D11" s="58" t="s">
        <v>435</v>
      </c>
      <c r="E11" s="53">
        <v>5</v>
      </c>
      <c r="F11" s="53">
        <v>2258</v>
      </c>
      <c r="G11" s="51"/>
      <c r="H11" s="53"/>
      <c r="I11" s="54">
        <f t="shared" si="0"/>
        <v>11290</v>
      </c>
      <c r="J11" s="149">
        <v>10.3</v>
      </c>
      <c r="K11" s="149">
        <v>23257.4</v>
      </c>
      <c r="L11" s="149">
        <v>8.6999999999999993</v>
      </c>
      <c r="M11" s="149">
        <v>19644.599999999999</v>
      </c>
    </row>
    <row r="12" spans="1:14" s="55" customFormat="1" ht="13.2" x14ac:dyDescent="0.25">
      <c r="A12" s="51">
        <f t="shared" si="1"/>
        <v>6</v>
      </c>
      <c r="B12" s="57" t="s">
        <v>436</v>
      </c>
      <c r="C12" s="57" t="s">
        <v>437</v>
      </c>
      <c r="D12" s="58" t="s">
        <v>438</v>
      </c>
      <c r="E12" s="53">
        <v>3700</v>
      </c>
      <c r="F12" s="53">
        <v>70</v>
      </c>
      <c r="G12" s="51"/>
      <c r="H12" s="53"/>
      <c r="I12" s="54">
        <f t="shared" si="0"/>
        <v>259000</v>
      </c>
      <c r="J12" s="149">
        <v>8520</v>
      </c>
      <c r="K12" s="149">
        <v>596200</v>
      </c>
      <c r="L12" s="149">
        <v>638</v>
      </c>
      <c r="M12" s="149">
        <v>44660</v>
      </c>
      <c r="N12" s="55" t="s">
        <v>986</v>
      </c>
    </row>
    <row r="13" spans="1:14" s="55" customFormat="1" x14ac:dyDescent="0.3">
      <c r="A13" s="51">
        <f t="shared" si="1"/>
        <v>7</v>
      </c>
      <c r="B13" s="57" t="s">
        <v>439</v>
      </c>
      <c r="C13" s="57" t="s">
        <v>439</v>
      </c>
      <c r="D13" s="58" t="s">
        <v>429</v>
      </c>
      <c r="E13" s="164">
        <v>2500</v>
      </c>
      <c r="F13" s="56"/>
      <c r="G13" s="51"/>
      <c r="H13" s="53"/>
      <c r="I13" s="54">
        <f t="shared" si="0"/>
        <v>0</v>
      </c>
      <c r="J13" s="150">
        <v>24</v>
      </c>
      <c r="K13" s="149">
        <v>1548.31</v>
      </c>
      <c r="L13" s="149">
        <v>5</v>
      </c>
      <c r="M13" s="149">
        <v>322.56</v>
      </c>
    </row>
    <row r="14" spans="1:14" s="55" customFormat="1" ht="13.2" x14ac:dyDescent="0.25">
      <c r="A14" s="51">
        <f t="shared" si="1"/>
        <v>8</v>
      </c>
      <c r="B14" s="57" t="s">
        <v>440</v>
      </c>
      <c r="C14" s="57" t="s">
        <v>440</v>
      </c>
      <c r="D14" s="58" t="s">
        <v>429</v>
      </c>
      <c r="E14" s="164">
        <v>20000</v>
      </c>
      <c r="F14" s="53">
        <v>7.63</v>
      </c>
      <c r="G14" s="51"/>
      <c r="H14" s="53"/>
      <c r="I14" s="54">
        <f t="shared" si="0"/>
        <v>152600</v>
      </c>
      <c r="J14" s="149"/>
      <c r="K14" s="149"/>
      <c r="L14" s="149"/>
      <c r="M14" s="149"/>
      <c r="N14" s="55" t="s">
        <v>986</v>
      </c>
    </row>
    <row r="15" spans="1:14" s="55" customFormat="1" ht="13.2" x14ac:dyDescent="0.25">
      <c r="A15" s="51">
        <f t="shared" si="1"/>
        <v>9</v>
      </c>
      <c r="B15" s="59" t="s">
        <v>441</v>
      </c>
      <c r="C15" s="59" t="s">
        <v>441</v>
      </c>
      <c r="D15" s="58" t="s">
        <v>442</v>
      </c>
      <c r="E15" s="164">
        <v>10000</v>
      </c>
      <c r="F15" s="56"/>
      <c r="G15" s="51"/>
      <c r="H15" s="53"/>
      <c r="I15" s="54">
        <f t="shared" si="0"/>
        <v>0</v>
      </c>
      <c r="J15" s="149">
        <v>0</v>
      </c>
      <c r="K15" s="149">
        <v>0</v>
      </c>
      <c r="L15" s="149">
        <v>0</v>
      </c>
      <c r="M15" s="149">
        <v>0</v>
      </c>
    </row>
    <row r="16" spans="1:14" s="55" customFormat="1" ht="26.4" x14ac:dyDescent="0.25">
      <c r="A16" s="51">
        <f t="shared" si="1"/>
        <v>10</v>
      </c>
      <c r="B16" s="59" t="s">
        <v>443</v>
      </c>
      <c r="C16" s="59" t="s">
        <v>443</v>
      </c>
      <c r="D16" s="58" t="s">
        <v>442</v>
      </c>
      <c r="E16" s="164">
        <v>4000</v>
      </c>
      <c r="F16" s="56"/>
      <c r="G16" s="51"/>
      <c r="H16" s="53"/>
      <c r="I16" s="54">
        <f t="shared" si="0"/>
        <v>0</v>
      </c>
      <c r="J16" s="149">
        <v>0</v>
      </c>
      <c r="K16" s="149">
        <v>0</v>
      </c>
      <c r="L16" s="149">
        <v>0</v>
      </c>
      <c r="M16" s="149">
        <v>0</v>
      </c>
    </row>
    <row r="17" spans="1:14" s="55" customFormat="1" ht="13.2" x14ac:dyDescent="0.25">
      <c r="A17" s="51">
        <f t="shared" si="1"/>
        <v>11</v>
      </c>
      <c r="B17" s="59" t="s">
        <v>444</v>
      </c>
      <c r="C17" s="59" t="s">
        <v>445</v>
      </c>
      <c r="D17" s="58" t="s">
        <v>442</v>
      </c>
      <c r="E17" s="164">
        <v>500</v>
      </c>
      <c r="F17" s="56"/>
      <c r="G17" s="51"/>
      <c r="H17" s="53"/>
      <c r="I17" s="54">
        <f t="shared" si="0"/>
        <v>0</v>
      </c>
      <c r="J17" s="149">
        <v>0</v>
      </c>
      <c r="K17" s="149">
        <v>0</v>
      </c>
      <c r="L17" s="149">
        <v>0</v>
      </c>
      <c r="M17" s="149">
        <v>0</v>
      </c>
    </row>
    <row r="18" spans="1:14" s="55" customFormat="1" ht="13.2" x14ac:dyDescent="0.25">
      <c r="A18" s="51">
        <f t="shared" si="1"/>
        <v>12</v>
      </c>
      <c r="B18" s="59" t="s">
        <v>446</v>
      </c>
      <c r="C18" s="59" t="s">
        <v>447</v>
      </c>
      <c r="D18" s="58" t="s">
        <v>442</v>
      </c>
      <c r="E18" s="164">
        <v>10000</v>
      </c>
      <c r="F18" s="56"/>
      <c r="G18" s="51"/>
      <c r="H18" s="53"/>
      <c r="I18" s="54">
        <f t="shared" si="0"/>
        <v>0</v>
      </c>
      <c r="J18" s="149"/>
      <c r="K18" s="149"/>
      <c r="L18" s="149"/>
      <c r="M18" s="149"/>
      <c r="N18" s="55" t="s">
        <v>986</v>
      </c>
    </row>
    <row r="19" spans="1:14" s="55" customFormat="1" ht="13.2" x14ac:dyDescent="0.25">
      <c r="A19" s="51">
        <f t="shared" si="1"/>
        <v>13</v>
      </c>
      <c r="B19" s="59" t="s">
        <v>448</v>
      </c>
      <c r="C19" s="59" t="s">
        <v>449</v>
      </c>
      <c r="D19" s="58" t="s">
        <v>450</v>
      </c>
      <c r="E19" s="164">
        <v>1000</v>
      </c>
      <c r="F19" s="56"/>
      <c r="G19" s="51"/>
      <c r="H19" s="53"/>
      <c r="I19" s="54">
        <f t="shared" si="0"/>
        <v>0</v>
      </c>
      <c r="J19" s="149">
        <v>0</v>
      </c>
      <c r="K19" s="149">
        <v>0</v>
      </c>
      <c r="L19" s="149">
        <v>0</v>
      </c>
      <c r="M19" s="149">
        <v>0</v>
      </c>
    </row>
    <row r="20" spans="1:14" s="55" customFormat="1" ht="13.2" x14ac:dyDescent="0.25">
      <c r="A20" s="51">
        <f t="shared" si="1"/>
        <v>14</v>
      </c>
      <c r="B20" s="59" t="s">
        <v>448</v>
      </c>
      <c r="C20" s="59" t="s">
        <v>451</v>
      </c>
      <c r="D20" s="58" t="s">
        <v>450</v>
      </c>
      <c r="E20" s="164">
        <v>1000</v>
      </c>
      <c r="F20" s="56"/>
      <c r="G20" s="51"/>
      <c r="H20" s="53"/>
      <c r="I20" s="54">
        <f t="shared" si="0"/>
        <v>0</v>
      </c>
      <c r="J20" s="149">
        <v>0</v>
      </c>
      <c r="K20" s="149">
        <v>0</v>
      </c>
      <c r="L20" s="149">
        <v>0</v>
      </c>
      <c r="M20" s="149">
        <v>0</v>
      </c>
    </row>
    <row r="21" spans="1:14" s="55" customFormat="1" ht="13.2" x14ac:dyDescent="0.25">
      <c r="A21" s="51">
        <f t="shared" si="1"/>
        <v>15</v>
      </c>
      <c r="B21" s="57" t="s">
        <v>452</v>
      </c>
      <c r="C21" s="57" t="s">
        <v>453</v>
      </c>
      <c r="D21" s="58" t="s">
        <v>429</v>
      </c>
      <c r="E21" s="164">
        <v>1500</v>
      </c>
      <c r="F21" s="53">
        <v>220</v>
      </c>
      <c r="G21" s="51"/>
      <c r="H21" s="53"/>
      <c r="I21" s="54">
        <f t="shared" si="0"/>
        <v>330000</v>
      </c>
      <c r="J21" s="149">
        <v>0</v>
      </c>
      <c r="K21" s="149">
        <v>0</v>
      </c>
      <c r="L21" s="149">
        <v>0</v>
      </c>
      <c r="M21" s="149">
        <v>0</v>
      </c>
    </row>
    <row r="22" spans="1:14" s="55" customFormat="1" ht="13.2" x14ac:dyDescent="0.25">
      <c r="A22" s="51">
        <f t="shared" si="1"/>
        <v>16</v>
      </c>
      <c r="B22" s="57" t="s">
        <v>454</v>
      </c>
      <c r="C22" s="57" t="s">
        <v>454</v>
      </c>
      <c r="D22" s="58" t="s">
        <v>429</v>
      </c>
      <c r="E22" s="53"/>
      <c r="F22" s="53">
        <v>220</v>
      </c>
      <c r="G22" s="51"/>
      <c r="H22" s="53"/>
      <c r="I22" s="54">
        <f t="shared" si="0"/>
        <v>0</v>
      </c>
      <c r="J22" s="149">
        <v>168</v>
      </c>
      <c r="K22" s="149">
        <v>40320</v>
      </c>
      <c r="L22" s="149">
        <v>456</v>
      </c>
      <c r="M22" s="149">
        <v>109440</v>
      </c>
    </row>
    <row r="23" spans="1:14" s="55" customFormat="1" ht="26.4" x14ac:dyDescent="0.25">
      <c r="A23" s="51">
        <f t="shared" si="1"/>
        <v>17</v>
      </c>
      <c r="B23" s="59" t="s">
        <v>455</v>
      </c>
      <c r="C23" s="59" t="s">
        <v>455</v>
      </c>
      <c r="D23" s="58" t="s">
        <v>429</v>
      </c>
      <c r="E23" s="53">
        <v>1000</v>
      </c>
      <c r="F23" s="56"/>
      <c r="G23" s="51"/>
      <c r="H23" s="53"/>
      <c r="I23" s="54">
        <f t="shared" si="0"/>
        <v>0</v>
      </c>
      <c r="J23" s="149">
        <v>5580</v>
      </c>
      <c r="K23" s="149">
        <v>636120</v>
      </c>
      <c r="L23" s="149">
        <v>2900</v>
      </c>
      <c r="M23" s="149">
        <v>330600</v>
      </c>
    </row>
    <row r="24" spans="1:14" s="55" customFormat="1" ht="26.4" x14ac:dyDescent="0.25">
      <c r="A24" s="51">
        <f t="shared" si="1"/>
        <v>18</v>
      </c>
      <c r="B24" s="59" t="s">
        <v>456</v>
      </c>
      <c r="C24" s="59" t="s">
        <v>456</v>
      </c>
      <c r="D24" s="58" t="s">
        <v>429</v>
      </c>
      <c r="E24" s="53">
        <v>200</v>
      </c>
      <c r="F24" s="56"/>
      <c r="G24" s="51"/>
      <c r="H24" s="53"/>
      <c r="I24" s="54">
        <f t="shared" si="0"/>
        <v>0</v>
      </c>
      <c r="J24" s="149">
        <v>1450</v>
      </c>
      <c r="K24" s="149">
        <v>165300</v>
      </c>
      <c r="L24" s="149">
        <v>200</v>
      </c>
      <c r="M24" s="149">
        <v>22800</v>
      </c>
    </row>
    <row r="25" spans="1:14" s="55" customFormat="1" ht="26.4" x14ac:dyDescent="0.25">
      <c r="A25" s="51">
        <f t="shared" si="1"/>
        <v>19</v>
      </c>
      <c r="B25" s="59" t="s">
        <v>457</v>
      </c>
      <c r="C25" s="59" t="s">
        <v>457</v>
      </c>
      <c r="D25" s="58" t="s">
        <v>429</v>
      </c>
      <c r="E25" s="53">
        <v>100</v>
      </c>
      <c r="F25" s="56"/>
      <c r="G25" s="51"/>
      <c r="H25" s="53"/>
      <c r="I25" s="54">
        <f t="shared" si="0"/>
        <v>0</v>
      </c>
      <c r="J25" s="149">
        <v>1195</v>
      </c>
      <c r="K25" s="149">
        <v>136230</v>
      </c>
      <c r="L25" s="149">
        <v>585</v>
      </c>
      <c r="M25" s="149">
        <v>66690</v>
      </c>
    </row>
    <row r="26" spans="1:14" s="55" customFormat="1" ht="26.4" x14ac:dyDescent="0.25">
      <c r="A26" s="51">
        <f t="shared" si="1"/>
        <v>20</v>
      </c>
      <c r="B26" s="59" t="s">
        <v>458</v>
      </c>
      <c r="C26" s="59" t="s">
        <v>458</v>
      </c>
      <c r="D26" s="58" t="s">
        <v>429</v>
      </c>
      <c r="E26" s="53">
        <v>400</v>
      </c>
      <c r="F26" s="56"/>
      <c r="G26" s="51"/>
      <c r="H26" s="53"/>
      <c r="I26" s="54">
        <f t="shared" si="0"/>
        <v>0</v>
      </c>
      <c r="J26" s="149">
        <v>480</v>
      </c>
      <c r="K26" s="149">
        <v>54720</v>
      </c>
      <c r="L26" s="149">
        <v>0</v>
      </c>
      <c r="M26" s="149">
        <v>0</v>
      </c>
    </row>
    <row r="27" spans="1:14" s="55" customFormat="1" ht="26.4" x14ac:dyDescent="0.25">
      <c r="A27" s="51">
        <f t="shared" si="1"/>
        <v>21</v>
      </c>
      <c r="B27" s="59" t="s">
        <v>459</v>
      </c>
      <c r="C27" s="57" t="s">
        <v>460</v>
      </c>
      <c r="D27" s="58" t="s">
        <v>429</v>
      </c>
      <c r="E27" s="53">
        <v>150</v>
      </c>
      <c r="F27" s="56"/>
      <c r="G27" s="51"/>
      <c r="H27" s="53"/>
      <c r="I27" s="54">
        <f t="shared" si="0"/>
        <v>0</v>
      </c>
      <c r="J27" s="149"/>
      <c r="K27" s="149"/>
      <c r="L27" s="149"/>
      <c r="M27" s="149"/>
      <c r="N27" s="55" t="s">
        <v>986</v>
      </c>
    </row>
    <row r="28" spans="1:14" s="55" customFormat="1" ht="26.4" x14ac:dyDescent="0.25">
      <c r="A28" s="51">
        <f t="shared" si="1"/>
        <v>22</v>
      </c>
      <c r="B28" s="59" t="s">
        <v>461</v>
      </c>
      <c r="C28" s="57" t="s">
        <v>462</v>
      </c>
      <c r="D28" s="58" t="s">
        <v>429</v>
      </c>
      <c r="E28" s="53">
        <v>100</v>
      </c>
      <c r="F28" s="56"/>
      <c r="G28" s="51"/>
      <c r="H28" s="53"/>
      <c r="I28" s="54">
        <f>E28*F28</f>
        <v>0</v>
      </c>
      <c r="J28" s="149">
        <v>227</v>
      </c>
      <c r="K28" s="149">
        <v>1702500</v>
      </c>
      <c r="L28" s="149">
        <v>73</v>
      </c>
      <c r="M28" s="149">
        <v>547500</v>
      </c>
    </row>
    <row r="29" spans="1:14" s="55" customFormat="1" ht="26.4" x14ac:dyDescent="0.25">
      <c r="A29" s="51">
        <f t="shared" si="1"/>
        <v>23</v>
      </c>
      <c r="B29" s="59" t="s">
        <v>463</v>
      </c>
      <c r="C29" s="57" t="s">
        <v>464</v>
      </c>
      <c r="D29" s="58" t="s">
        <v>429</v>
      </c>
      <c r="E29" s="53">
        <v>100</v>
      </c>
      <c r="F29" s="56"/>
      <c r="G29" s="51"/>
      <c r="H29" s="53"/>
      <c r="I29" s="54">
        <f t="shared" si="0"/>
        <v>0</v>
      </c>
      <c r="J29" s="149">
        <v>50</v>
      </c>
      <c r="K29" s="149">
        <v>425000</v>
      </c>
      <c r="L29" s="149">
        <v>0</v>
      </c>
      <c r="M29" s="149">
        <v>0</v>
      </c>
    </row>
    <row r="30" spans="1:14" s="55" customFormat="1" ht="13.2" x14ac:dyDescent="0.25">
      <c r="A30" s="51">
        <f t="shared" si="1"/>
        <v>24</v>
      </c>
      <c r="B30" s="57" t="s">
        <v>465</v>
      </c>
      <c r="C30" s="57" t="s">
        <v>465</v>
      </c>
      <c r="D30" s="58" t="s">
        <v>429</v>
      </c>
      <c r="E30" s="53">
        <v>500</v>
      </c>
      <c r="F30" s="53">
        <v>250</v>
      </c>
      <c r="G30" s="51"/>
      <c r="H30" s="53"/>
      <c r="I30" s="54">
        <f t="shared" si="0"/>
        <v>125000</v>
      </c>
      <c r="J30" s="149">
        <v>1300</v>
      </c>
      <c r="K30" s="149">
        <v>298093.51</v>
      </c>
      <c r="L30" s="149">
        <v>100</v>
      </c>
      <c r="M30" s="149">
        <v>160918.04999999999</v>
      </c>
    </row>
    <row r="31" spans="1:14" s="55" customFormat="1" ht="13.2" x14ac:dyDescent="0.25">
      <c r="A31" s="51">
        <f t="shared" si="1"/>
        <v>25</v>
      </c>
      <c r="B31" s="59" t="s">
        <v>466</v>
      </c>
      <c r="C31" s="59" t="s">
        <v>466</v>
      </c>
      <c r="D31" s="58" t="s">
        <v>429</v>
      </c>
      <c r="E31" s="53">
        <v>50</v>
      </c>
      <c r="F31" s="56"/>
      <c r="G31" s="51"/>
      <c r="H31" s="53"/>
      <c r="I31" s="54">
        <f t="shared" si="0"/>
        <v>0</v>
      </c>
      <c r="J31" s="149">
        <v>142</v>
      </c>
      <c r="K31" s="149">
        <v>129950</v>
      </c>
      <c r="L31" s="149">
        <v>65</v>
      </c>
      <c r="M31" s="149">
        <v>59550</v>
      </c>
    </row>
    <row r="32" spans="1:14" s="55" customFormat="1" ht="26.4" x14ac:dyDescent="0.25">
      <c r="A32" s="51">
        <f t="shared" si="1"/>
        <v>26</v>
      </c>
      <c r="B32" s="59" t="s">
        <v>467</v>
      </c>
      <c r="C32" s="59" t="s">
        <v>467</v>
      </c>
      <c r="D32" s="58" t="s">
        <v>429</v>
      </c>
      <c r="E32" s="53">
        <v>100</v>
      </c>
      <c r="F32" s="53">
        <v>900</v>
      </c>
      <c r="G32" s="51"/>
      <c r="H32" s="53"/>
      <c r="I32" s="54">
        <f t="shared" si="0"/>
        <v>90000</v>
      </c>
      <c r="J32" s="149">
        <v>663</v>
      </c>
      <c r="K32" s="149">
        <v>596700</v>
      </c>
      <c r="L32" s="149">
        <v>590</v>
      </c>
      <c r="M32" s="149">
        <v>531000</v>
      </c>
    </row>
    <row r="33" spans="1:13" s="55" customFormat="1" ht="66" x14ac:dyDescent="0.25">
      <c r="A33" s="51">
        <f t="shared" si="1"/>
        <v>27</v>
      </c>
      <c r="B33" s="59" t="s">
        <v>468</v>
      </c>
      <c r="C33" s="59" t="s">
        <v>468</v>
      </c>
      <c r="D33" s="58" t="s">
        <v>429</v>
      </c>
      <c r="E33" s="53">
        <v>40</v>
      </c>
      <c r="F33" s="53">
        <v>7724</v>
      </c>
      <c r="G33" s="51"/>
      <c r="H33" s="53"/>
      <c r="I33" s="54">
        <f t="shared" si="0"/>
        <v>308960</v>
      </c>
      <c r="J33" s="149">
        <v>104</v>
      </c>
      <c r="K33" s="149">
        <v>803296</v>
      </c>
      <c r="L33" s="149">
        <v>0</v>
      </c>
      <c r="M33" s="149">
        <v>0</v>
      </c>
    </row>
    <row r="34" spans="1:13" s="55" customFormat="1" ht="26.4" x14ac:dyDescent="0.25">
      <c r="A34" s="51">
        <f t="shared" si="1"/>
        <v>28</v>
      </c>
      <c r="B34" s="59" t="s">
        <v>469</v>
      </c>
      <c r="C34" s="59" t="s">
        <v>469</v>
      </c>
      <c r="D34" s="58" t="s">
        <v>429</v>
      </c>
      <c r="E34" s="53">
        <v>250</v>
      </c>
      <c r="F34" s="56"/>
      <c r="G34" s="51"/>
      <c r="H34" s="53"/>
      <c r="I34" s="54">
        <f t="shared" si="0"/>
        <v>0</v>
      </c>
      <c r="J34" s="149">
        <v>204</v>
      </c>
      <c r="K34" s="149">
        <v>633828</v>
      </c>
      <c r="L34" s="149">
        <v>0</v>
      </c>
      <c r="M34" s="149">
        <v>0</v>
      </c>
    </row>
    <row r="35" spans="1:13" s="55" customFormat="1" ht="39.6" x14ac:dyDescent="0.25">
      <c r="A35" s="51">
        <f t="shared" si="1"/>
        <v>29</v>
      </c>
      <c r="B35" s="59" t="s">
        <v>470</v>
      </c>
      <c r="C35" s="59" t="s">
        <v>470</v>
      </c>
      <c r="D35" s="58" t="s">
        <v>429</v>
      </c>
      <c r="E35" s="164">
        <v>600</v>
      </c>
      <c r="F35" s="56"/>
      <c r="G35" s="51"/>
      <c r="H35" s="53"/>
      <c r="I35" s="54">
        <f t="shared" si="0"/>
        <v>0</v>
      </c>
      <c r="J35" s="149">
        <v>0</v>
      </c>
      <c r="K35" s="149">
        <v>0</v>
      </c>
      <c r="L35" s="149">
        <v>0</v>
      </c>
      <c r="M35" s="149">
        <v>0</v>
      </c>
    </row>
    <row r="36" spans="1:13" s="55" customFormat="1" ht="39.6" x14ac:dyDescent="0.25">
      <c r="A36" s="51">
        <f t="shared" si="1"/>
        <v>30</v>
      </c>
      <c r="B36" s="59" t="s">
        <v>471</v>
      </c>
      <c r="C36" s="59" t="s">
        <v>471</v>
      </c>
      <c r="D36" s="58" t="s">
        <v>429</v>
      </c>
      <c r="E36" s="164">
        <v>600</v>
      </c>
      <c r="F36" s="56"/>
      <c r="G36" s="51"/>
      <c r="H36" s="53"/>
      <c r="I36" s="54">
        <f t="shared" si="0"/>
        <v>0</v>
      </c>
      <c r="J36" s="149">
        <v>0</v>
      </c>
      <c r="K36" s="149">
        <v>0</v>
      </c>
      <c r="L36" s="149">
        <v>0</v>
      </c>
      <c r="M36" s="149">
        <v>0</v>
      </c>
    </row>
    <row r="37" spans="1:13" s="55" customFormat="1" ht="39.6" x14ac:dyDescent="0.25">
      <c r="A37" s="51">
        <f t="shared" si="1"/>
        <v>31</v>
      </c>
      <c r="B37" s="59" t="s">
        <v>472</v>
      </c>
      <c r="C37" s="59" t="s">
        <v>472</v>
      </c>
      <c r="D37" s="58" t="s">
        <v>438</v>
      </c>
      <c r="E37" s="164">
        <v>300</v>
      </c>
      <c r="F37" s="56"/>
      <c r="G37" s="51"/>
      <c r="H37" s="53"/>
      <c r="I37" s="54">
        <f t="shared" si="0"/>
        <v>0</v>
      </c>
      <c r="J37" s="149">
        <v>0</v>
      </c>
      <c r="K37" s="149">
        <v>0</v>
      </c>
      <c r="L37" s="149">
        <v>0</v>
      </c>
      <c r="M37" s="149">
        <v>0</v>
      </c>
    </row>
    <row r="38" spans="1:13" s="55" customFormat="1" ht="26.4" x14ac:dyDescent="0.25">
      <c r="A38" s="51">
        <f t="shared" si="1"/>
        <v>32</v>
      </c>
      <c r="B38" s="59" t="s">
        <v>473</v>
      </c>
      <c r="C38" s="59" t="s">
        <v>473</v>
      </c>
      <c r="D38" s="58" t="s">
        <v>474</v>
      </c>
      <c r="E38" s="164">
        <v>50</v>
      </c>
      <c r="F38" s="56"/>
      <c r="G38" s="51"/>
      <c r="H38" s="53"/>
      <c r="I38" s="54">
        <f t="shared" si="0"/>
        <v>0</v>
      </c>
      <c r="J38" s="149">
        <v>0</v>
      </c>
      <c r="K38" s="149">
        <v>0</v>
      </c>
      <c r="L38" s="149">
        <v>0</v>
      </c>
      <c r="M38" s="149">
        <v>0</v>
      </c>
    </row>
    <row r="39" spans="1:13" s="55" customFormat="1" ht="26.4" x14ac:dyDescent="0.25">
      <c r="A39" s="51">
        <f t="shared" si="1"/>
        <v>33</v>
      </c>
      <c r="B39" s="59" t="s">
        <v>475</v>
      </c>
      <c r="C39" s="59" t="s">
        <v>475</v>
      </c>
      <c r="D39" s="58" t="s">
        <v>474</v>
      </c>
      <c r="E39" s="53"/>
      <c r="F39" s="53">
        <v>19950</v>
      </c>
      <c r="G39" s="51"/>
      <c r="H39" s="53"/>
      <c r="I39" s="54">
        <f t="shared" si="0"/>
        <v>0</v>
      </c>
      <c r="J39" s="149">
        <v>15</v>
      </c>
      <c r="K39" s="149">
        <v>480000</v>
      </c>
      <c r="L39" s="149">
        <v>15</v>
      </c>
      <c r="M39" s="149">
        <v>480000</v>
      </c>
    </row>
    <row r="40" spans="1:13" s="55" customFormat="1" ht="26.4" x14ac:dyDescent="0.25">
      <c r="A40" s="51">
        <f t="shared" si="1"/>
        <v>34</v>
      </c>
      <c r="B40" s="59" t="s">
        <v>476</v>
      </c>
      <c r="C40" s="59" t="s">
        <v>476</v>
      </c>
      <c r="D40" s="58" t="s">
        <v>474</v>
      </c>
      <c r="E40" s="53">
        <v>25</v>
      </c>
      <c r="F40" s="56"/>
      <c r="G40" s="51"/>
      <c r="H40" s="53"/>
      <c r="I40" s="54">
        <f t="shared" si="0"/>
        <v>0</v>
      </c>
      <c r="J40" s="149">
        <v>19</v>
      </c>
      <c r="K40" s="149">
        <v>41800</v>
      </c>
      <c r="L40" s="149">
        <v>0</v>
      </c>
      <c r="M40" s="149">
        <v>0</v>
      </c>
    </row>
    <row r="41" spans="1:13" s="55" customFormat="1" ht="13.2" x14ac:dyDescent="0.25">
      <c r="A41" s="51">
        <f t="shared" si="1"/>
        <v>35</v>
      </c>
      <c r="B41" s="59" t="s">
        <v>477</v>
      </c>
      <c r="C41" s="59" t="s">
        <v>477</v>
      </c>
      <c r="D41" s="58" t="s">
        <v>478</v>
      </c>
      <c r="E41" s="164">
        <v>600</v>
      </c>
      <c r="F41" s="56"/>
      <c r="G41" s="51"/>
      <c r="H41" s="53"/>
      <c r="I41" s="54">
        <f t="shared" si="0"/>
        <v>0</v>
      </c>
      <c r="J41" s="149">
        <v>0</v>
      </c>
      <c r="K41" s="149">
        <v>0</v>
      </c>
      <c r="L41" s="149">
        <v>0</v>
      </c>
      <c r="M41" s="149">
        <v>0</v>
      </c>
    </row>
    <row r="42" spans="1:13" s="55" customFormat="1" ht="13.2" x14ac:dyDescent="0.25">
      <c r="A42" s="51">
        <f t="shared" si="1"/>
        <v>36</v>
      </c>
      <c r="B42" s="59" t="s">
        <v>479</v>
      </c>
      <c r="C42" s="59" t="s">
        <v>479</v>
      </c>
      <c r="D42" s="58" t="s">
        <v>429</v>
      </c>
      <c r="E42" s="53">
        <v>10</v>
      </c>
      <c r="F42" s="53">
        <v>550</v>
      </c>
      <c r="G42" s="51"/>
      <c r="H42" s="53"/>
      <c r="I42" s="54">
        <f t="shared" si="0"/>
        <v>5500</v>
      </c>
      <c r="J42" s="149">
        <v>125</v>
      </c>
      <c r="K42" s="149">
        <v>67050</v>
      </c>
      <c r="L42" s="149">
        <v>42</v>
      </c>
      <c r="M42" s="149">
        <v>23100</v>
      </c>
    </row>
    <row r="43" spans="1:13" s="55" customFormat="1" ht="13.2" x14ac:dyDescent="0.25">
      <c r="A43" s="51">
        <f t="shared" si="1"/>
        <v>37</v>
      </c>
      <c r="B43" s="59" t="s">
        <v>480</v>
      </c>
      <c r="C43" s="59" t="s">
        <v>480</v>
      </c>
      <c r="D43" s="58" t="s">
        <v>429</v>
      </c>
      <c r="E43" s="53">
        <v>100</v>
      </c>
      <c r="F43" s="53">
        <v>550</v>
      </c>
      <c r="G43" s="51"/>
      <c r="H43" s="53"/>
      <c r="I43" s="54">
        <f>E43*F43</f>
        <v>55000</v>
      </c>
      <c r="J43" s="149">
        <v>215</v>
      </c>
      <c r="K43" s="149">
        <v>116450</v>
      </c>
      <c r="L43" s="149">
        <v>61</v>
      </c>
      <c r="M43" s="149">
        <v>33550</v>
      </c>
    </row>
    <row r="44" spans="1:13" s="55" customFormat="1" ht="13.2" x14ac:dyDescent="0.25">
      <c r="A44" s="51">
        <f t="shared" si="1"/>
        <v>38</v>
      </c>
      <c r="B44" s="59" t="s">
        <v>481</v>
      </c>
      <c r="C44" s="59" t="s">
        <v>481</v>
      </c>
      <c r="D44" s="58" t="s">
        <v>429</v>
      </c>
      <c r="E44" s="53">
        <v>100</v>
      </c>
      <c r="F44" s="53">
        <v>550</v>
      </c>
      <c r="G44" s="51"/>
      <c r="H44" s="53"/>
      <c r="I44" s="54">
        <f t="shared" si="0"/>
        <v>55000</v>
      </c>
      <c r="J44" s="149">
        <v>439</v>
      </c>
      <c r="K44" s="149">
        <v>240950</v>
      </c>
      <c r="L44" s="149">
        <v>149</v>
      </c>
      <c r="M44" s="149">
        <v>81950</v>
      </c>
    </row>
    <row r="45" spans="1:13" s="55" customFormat="1" ht="13.2" x14ac:dyDescent="0.25">
      <c r="A45" s="51">
        <f t="shared" si="1"/>
        <v>39</v>
      </c>
      <c r="B45" s="59" t="s">
        <v>482</v>
      </c>
      <c r="C45" s="59" t="s">
        <v>482</v>
      </c>
      <c r="D45" s="58" t="s">
        <v>429</v>
      </c>
      <c r="E45" s="53">
        <v>100</v>
      </c>
      <c r="F45" s="53">
        <v>550</v>
      </c>
      <c r="G45" s="51"/>
      <c r="H45" s="53"/>
      <c r="I45" s="54">
        <f t="shared" si="0"/>
        <v>55000</v>
      </c>
      <c r="J45" s="149">
        <v>565</v>
      </c>
      <c r="K45" s="149">
        <v>301050</v>
      </c>
      <c r="L45" s="149">
        <v>192</v>
      </c>
      <c r="M45" s="149">
        <v>105600</v>
      </c>
    </row>
    <row r="46" spans="1:13" s="55" customFormat="1" ht="13.2" x14ac:dyDescent="0.25">
      <c r="A46" s="51">
        <f t="shared" si="1"/>
        <v>40</v>
      </c>
      <c r="B46" s="59" t="s">
        <v>483</v>
      </c>
      <c r="C46" s="59" t="s">
        <v>483</v>
      </c>
      <c r="D46" s="58" t="s">
        <v>429</v>
      </c>
      <c r="E46" s="53">
        <v>100</v>
      </c>
      <c r="F46" s="53">
        <v>550</v>
      </c>
      <c r="G46" s="51"/>
      <c r="H46" s="53"/>
      <c r="I46" s="54">
        <f t="shared" si="0"/>
        <v>55000</v>
      </c>
      <c r="J46" s="149">
        <v>457</v>
      </c>
      <c r="K46" s="149">
        <v>248650</v>
      </c>
      <c r="L46" s="149">
        <v>167</v>
      </c>
      <c r="M46" s="149">
        <v>91850</v>
      </c>
    </row>
    <row r="47" spans="1:13" s="55" customFormat="1" ht="13.2" x14ac:dyDescent="0.25">
      <c r="A47" s="51">
        <f t="shared" si="1"/>
        <v>41</v>
      </c>
      <c r="B47" s="59" t="s">
        <v>484</v>
      </c>
      <c r="C47" s="59" t="s">
        <v>484</v>
      </c>
      <c r="D47" s="58" t="s">
        <v>429</v>
      </c>
      <c r="E47" s="164">
        <v>10</v>
      </c>
      <c r="F47" s="53">
        <v>550</v>
      </c>
      <c r="G47" s="51"/>
      <c r="H47" s="53"/>
      <c r="I47" s="54">
        <f t="shared" si="0"/>
        <v>5500</v>
      </c>
      <c r="J47" s="149">
        <v>0</v>
      </c>
      <c r="K47" s="149">
        <v>0</v>
      </c>
      <c r="L47" s="149">
        <v>0</v>
      </c>
      <c r="M47" s="149">
        <v>0</v>
      </c>
    </row>
    <row r="48" spans="1:13" s="55" customFormat="1" ht="13.2" x14ac:dyDescent="0.25">
      <c r="A48" s="51">
        <f t="shared" si="1"/>
        <v>42</v>
      </c>
      <c r="B48" s="59" t="s">
        <v>485</v>
      </c>
      <c r="C48" s="59" t="s">
        <v>485</v>
      </c>
      <c r="D48" s="58" t="s">
        <v>429</v>
      </c>
      <c r="E48" s="164">
        <v>20</v>
      </c>
      <c r="F48" s="53">
        <v>550</v>
      </c>
      <c r="G48" s="51"/>
      <c r="H48" s="53"/>
      <c r="I48" s="54">
        <f t="shared" si="0"/>
        <v>11000</v>
      </c>
      <c r="J48" s="149">
        <v>2</v>
      </c>
      <c r="K48" s="149">
        <v>2400</v>
      </c>
      <c r="L48" s="149">
        <v>0</v>
      </c>
      <c r="M48" s="149">
        <v>0</v>
      </c>
    </row>
    <row r="49" spans="1:14" s="55" customFormat="1" ht="13.2" x14ac:dyDescent="0.25">
      <c r="A49" s="51">
        <f t="shared" si="1"/>
        <v>43</v>
      </c>
      <c r="B49" s="59" t="s">
        <v>486</v>
      </c>
      <c r="C49" s="59" t="s">
        <v>486</v>
      </c>
      <c r="D49" s="58" t="s">
        <v>429</v>
      </c>
      <c r="E49" s="164">
        <v>20</v>
      </c>
      <c r="F49" s="53">
        <v>550</v>
      </c>
      <c r="G49" s="51"/>
      <c r="H49" s="53"/>
      <c r="I49" s="54">
        <f t="shared" si="0"/>
        <v>11000</v>
      </c>
      <c r="J49" s="149"/>
      <c r="K49" s="149"/>
      <c r="L49" s="149"/>
      <c r="M49" s="149"/>
      <c r="N49" s="55" t="s">
        <v>986</v>
      </c>
    </row>
    <row r="50" spans="1:14" s="55" customFormat="1" ht="13.2" x14ac:dyDescent="0.25">
      <c r="A50" s="51">
        <f t="shared" si="1"/>
        <v>44</v>
      </c>
      <c r="B50" s="59" t="s">
        <v>487</v>
      </c>
      <c r="C50" s="59" t="s">
        <v>487</v>
      </c>
      <c r="D50" s="58" t="s">
        <v>429</v>
      </c>
      <c r="E50" s="164">
        <v>10</v>
      </c>
      <c r="F50" s="53">
        <v>550</v>
      </c>
      <c r="G50" s="51"/>
      <c r="H50" s="53"/>
      <c r="I50" s="54">
        <f t="shared" si="0"/>
        <v>5500</v>
      </c>
      <c r="J50" s="149"/>
      <c r="K50" s="149"/>
      <c r="L50" s="149"/>
      <c r="M50" s="149"/>
      <c r="N50" s="55" t="s">
        <v>986</v>
      </c>
    </row>
    <row r="51" spans="1:14" s="55" customFormat="1" ht="13.2" x14ac:dyDescent="0.25">
      <c r="A51" s="51">
        <f t="shared" si="1"/>
        <v>45</v>
      </c>
      <c r="B51" s="59" t="s">
        <v>488</v>
      </c>
      <c r="C51" s="59" t="s">
        <v>488</v>
      </c>
      <c r="D51" s="58" t="s">
        <v>429</v>
      </c>
      <c r="E51" s="164">
        <v>450</v>
      </c>
      <c r="F51" s="56"/>
      <c r="G51" s="51"/>
      <c r="H51" s="53"/>
      <c r="I51" s="54">
        <f t="shared" si="0"/>
        <v>0</v>
      </c>
      <c r="J51" s="149"/>
      <c r="K51" s="149"/>
      <c r="L51" s="149"/>
      <c r="M51" s="149"/>
      <c r="N51" s="55" t="s">
        <v>986</v>
      </c>
    </row>
    <row r="52" spans="1:14" s="55" customFormat="1" ht="26.4" x14ac:dyDescent="0.25">
      <c r="A52" s="51">
        <f t="shared" si="1"/>
        <v>46</v>
      </c>
      <c r="B52" s="59" t="s">
        <v>489</v>
      </c>
      <c r="C52" s="59" t="s">
        <v>489</v>
      </c>
      <c r="D52" s="58" t="s">
        <v>429</v>
      </c>
      <c r="E52" s="164">
        <v>500</v>
      </c>
      <c r="F52" s="56"/>
      <c r="G52" s="51"/>
      <c r="H52" s="53"/>
      <c r="I52" s="54">
        <f t="shared" si="0"/>
        <v>0</v>
      </c>
      <c r="J52" s="149"/>
      <c r="K52" s="149"/>
      <c r="L52" s="149"/>
      <c r="M52" s="149"/>
      <c r="N52" s="55" t="s">
        <v>986</v>
      </c>
    </row>
    <row r="53" spans="1:14" s="55" customFormat="1" ht="26.4" x14ac:dyDescent="0.25">
      <c r="A53" s="51">
        <f t="shared" si="1"/>
        <v>47</v>
      </c>
      <c r="B53" s="59" t="s">
        <v>490</v>
      </c>
      <c r="C53" s="59" t="s">
        <v>490</v>
      </c>
      <c r="D53" s="58" t="s">
        <v>429</v>
      </c>
      <c r="E53" s="164">
        <v>500</v>
      </c>
      <c r="F53" s="56"/>
      <c r="G53" s="51"/>
      <c r="H53" s="53"/>
      <c r="I53" s="54">
        <f t="shared" si="0"/>
        <v>0</v>
      </c>
      <c r="J53" s="149"/>
      <c r="K53" s="149"/>
      <c r="L53" s="149"/>
      <c r="M53" s="149"/>
      <c r="N53" s="55" t="s">
        <v>986</v>
      </c>
    </row>
    <row r="54" spans="1:14" s="55" customFormat="1" ht="26.4" x14ac:dyDescent="0.25">
      <c r="A54" s="51">
        <f t="shared" si="1"/>
        <v>48</v>
      </c>
      <c r="B54" s="59" t="s">
        <v>491</v>
      </c>
      <c r="C54" s="59" t="s">
        <v>491</v>
      </c>
      <c r="D54" s="58" t="s">
        <v>429</v>
      </c>
      <c r="E54" s="164">
        <v>50</v>
      </c>
      <c r="F54" s="56"/>
      <c r="G54" s="51"/>
      <c r="H54" s="53"/>
      <c r="I54" s="54">
        <f t="shared" si="0"/>
        <v>0</v>
      </c>
      <c r="J54" s="149"/>
      <c r="K54" s="149"/>
      <c r="L54" s="149"/>
      <c r="M54" s="149"/>
      <c r="N54" s="55" t="s">
        <v>986</v>
      </c>
    </row>
    <row r="55" spans="1:14" s="55" customFormat="1" ht="26.4" x14ac:dyDescent="0.25">
      <c r="A55" s="51">
        <f t="shared" si="1"/>
        <v>49</v>
      </c>
      <c r="B55" s="59" t="s">
        <v>492</v>
      </c>
      <c r="C55" s="59" t="s">
        <v>492</v>
      </c>
      <c r="D55" s="58" t="s">
        <v>429</v>
      </c>
      <c r="E55" s="53">
        <v>20</v>
      </c>
      <c r="F55" s="56"/>
      <c r="G55" s="51"/>
      <c r="H55" s="53"/>
      <c r="I55" s="54">
        <f t="shared" si="0"/>
        <v>0</v>
      </c>
      <c r="J55" s="149">
        <v>40</v>
      </c>
      <c r="K55" s="149">
        <v>8640</v>
      </c>
      <c r="L55" s="149">
        <v>20</v>
      </c>
      <c r="M55" s="149">
        <v>4320</v>
      </c>
    </row>
    <row r="56" spans="1:14" s="55" customFormat="1" ht="13.2" x14ac:dyDescent="0.25">
      <c r="A56" s="51">
        <f t="shared" si="1"/>
        <v>50</v>
      </c>
      <c r="B56" s="59" t="s">
        <v>493</v>
      </c>
      <c r="C56" s="59" t="s">
        <v>493</v>
      </c>
      <c r="D56" s="58" t="s">
        <v>429</v>
      </c>
      <c r="E56" s="164">
        <v>20</v>
      </c>
      <c r="F56" s="56"/>
      <c r="G56" s="51"/>
      <c r="H56" s="53"/>
      <c r="I56" s="54">
        <f t="shared" si="0"/>
        <v>0</v>
      </c>
      <c r="J56" s="149">
        <v>0</v>
      </c>
      <c r="K56" s="149">
        <v>0</v>
      </c>
      <c r="L56" s="149">
        <v>0</v>
      </c>
      <c r="M56" s="149">
        <v>0</v>
      </c>
    </row>
    <row r="57" spans="1:14" s="55" customFormat="1" ht="13.2" x14ac:dyDescent="0.25">
      <c r="A57" s="51">
        <f t="shared" si="1"/>
        <v>51</v>
      </c>
      <c r="B57" s="57" t="s">
        <v>494</v>
      </c>
      <c r="C57" s="59" t="s">
        <v>494</v>
      </c>
      <c r="D57" s="58" t="s">
        <v>429</v>
      </c>
      <c r="E57" s="53">
        <v>30</v>
      </c>
      <c r="F57" s="56"/>
      <c r="G57" s="51"/>
      <c r="H57" s="53"/>
      <c r="I57" s="54">
        <f t="shared" si="0"/>
        <v>0</v>
      </c>
      <c r="J57" s="149">
        <v>31</v>
      </c>
      <c r="K57" s="149">
        <v>117800</v>
      </c>
      <c r="L57" s="149">
        <v>11</v>
      </c>
      <c r="M57" s="149">
        <v>41800</v>
      </c>
      <c r="N57" s="55" t="s">
        <v>986</v>
      </c>
    </row>
    <row r="58" spans="1:14" s="55" customFormat="1" ht="26.4" x14ac:dyDescent="0.25">
      <c r="A58" s="51">
        <f t="shared" si="1"/>
        <v>52</v>
      </c>
      <c r="B58" s="59" t="s">
        <v>495</v>
      </c>
      <c r="C58" s="59" t="s">
        <v>496</v>
      </c>
      <c r="D58" s="58" t="s">
        <v>497</v>
      </c>
      <c r="E58" s="53">
        <v>6</v>
      </c>
      <c r="F58" s="56">
        <v>200</v>
      </c>
      <c r="G58" s="51"/>
      <c r="H58" s="53"/>
      <c r="I58" s="54">
        <f t="shared" si="0"/>
        <v>1200</v>
      </c>
      <c r="J58" s="149">
        <v>17</v>
      </c>
      <c r="K58" s="149">
        <v>3400</v>
      </c>
      <c r="L58" s="149">
        <v>5</v>
      </c>
      <c r="M58" s="149">
        <v>1000</v>
      </c>
    </row>
    <row r="59" spans="1:14" s="55" customFormat="1" ht="26.4" x14ac:dyDescent="0.25">
      <c r="A59" s="51">
        <f t="shared" si="1"/>
        <v>53</v>
      </c>
      <c r="B59" s="59" t="s">
        <v>498</v>
      </c>
      <c r="C59" s="59" t="s">
        <v>496</v>
      </c>
      <c r="D59" s="58" t="s">
        <v>429</v>
      </c>
      <c r="E59" s="164">
        <v>70</v>
      </c>
      <c r="F59" s="56">
        <v>150</v>
      </c>
      <c r="G59" s="51"/>
      <c r="H59" s="53"/>
      <c r="I59" s="54">
        <f t="shared" si="0"/>
        <v>10500</v>
      </c>
      <c r="J59" s="149">
        <v>0</v>
      </c>
      <c r="K59" s="149">
        <v>0</v>
      </c>
      <c r="L59" s="149">
        <v>0</v>
      </c>
      <c r="M59" s="149">
        <v>0</v>
      </c>
    </row>
    <row r="60" spans="1:14" s="55" customFormat="1" ht="26.4" x14ac:dyDescent="0.25">
      <c r="A60" s="51">
        <f t="shared" si="1"/>
        <v>54</v>
      </c>
      <c r="B60" s="59" t="s">
        <v>499</v>
      </c>
      <c r="C60" s="59" t="s">
        <v>499</v>
      </c>
      <c r="D60" s="58" t="s">
        <v>429</v>
      </c>
      <c r="E60" s="164">
        <v>140</v>
      </c>
      <c r="F60" s="53">
        <v>850</v>
      </c>
      <c r="G60" s="51"/>
      <c r="H60" s="53"/>
      <c r="I60" s="54">
        <f t="shared" si="0"/>
        <v>119000</v>
      </c>
      <c r="J60" s="149">
        <v>0</v>
      </c>
      <c r="K60" s="149">
        <v>0</v>
      </c>
      <c r="L60" s="149">
        <v>0</v>
      </c>
      <c r="M60" s="149">
        <v>0</v>
      </c>
    </row>
    <row r="61" spans="1:14" s="55" customFormat="1" ht="13.2" x14ac:dyDescent="0.25">
      <c r="A61" s="51">
        <f t="shared" si="1"/>
        <v>55</v>
      </c>
      <c r="B61" s="57" t="s">
        <v>500</v>
      </c>
      <c r="C61" s="57" t="s">
        <v>500</v>
      </c>
      <c r="D61" s="58"/>
      <c r="E61" s="164">
        <v>30</v>
      </c>
      <c r="F61" s="56"/>
      <c r="G61" s="51"/>
      <c r="H61" s="53"/>
      <c r="I61" s="54">
        <f t="shared" si="0"/>
        <v>0</v>
      </c>
      <c r="J61" s="149"/>
      <c r="K61" s="149"/>
      <c r="L61" s="149"/>
      <c r="M61" s="149"/>
      <c r="N61" s="55" t="s">
        <v>986</v>
      </c>
    </row>
    <row r="62" spans="1:14" s="55" customFormat="1" ht="13.2" x14ac:dyDescent="0.25">
      <c r="A62" s="51">
        <f t="shared" si="1"/>
        <v>56</v>
      </c>
      <c r="B62" s="57" t="s">
        <v>501</v>
      </c>
      <c r="C62" s="57" t="s">
        <v>502</v>
      </c>
      <c r="D62" s="58" t="s">
        <v>503</v>
      </c>
      <c r="E62" s="164">
        <v>40</v>
      </c>
      <c r="F62" s="56"/>
      <c r="G62" s="51"/>
      <c r="H62" s="53"/>
      <c r="I62" s="54">
        <f t="shared" si="0"/>
        <v>0</v>
      </c>
      <c r="J62" s="149">
        <v>0</v>
      </c>
      <c r="K62" s="149">
        <v>0</v>
      </c>
      <c r="L62" s="149">
        <v>0</v>
      </c>
      <c r="M62" s="149">
        <v>0</v>
      </c>
    </row>
    <row r="63" spans="1:14" s="55" customFormat="1" ht="13.2" x14ac:dyDescent="0.25">
      <c r="A63" s="51">
        <f t="shared" si="1"/>
        <v>57</v>
      </c>
      <c r="B63" s="57" t="s">
        <v>504</v>
      </c>
      <c r="C63" s="57" t="s">
        <v>504</v>
      </c>
      <c r="D63" s="58" t="s">
        <v>429</v>
      </c>
      <c r="E63" s="164">
        <v>3600</v>
      </c>
      <c r="F63" s="54">
        <v>257</v>
      </c>
      <c r="G63" s="51"/>
      <c r="H63" s="53"/>
      <c r="I63" s="54">
        <f t="shared" si="0"/>
        <v>925200</v>
      </c>
      <c r="J63" s="149">
        <v>0</v>
      </c>
      <c r="K63" s="149">
        <v>0</v>
      </c>
      <c r="L63" s="149">
        <v>0</v>
      </c>
      <c r="M63" s="149">
        <v>0</v>
      </c>
    </row>
    <row r="64" spans="1:14" s="55" customFormat="1" ht="26.4" x14ac:dyDescent="0.25">
      <c r="A64" s="51">
        <f t="shared" si="1"/>
        <v>58</v>
      </c>
      <c r="B64" s="59" t="s">
        <v>505</v>
      </c>
      <c r="C64" s="59" t="s">
        <v>505</v>
      </c>
      <c r="D64" s="58"/>
      <c r="E64" s="164">
        <v>2000</v>
      </c>
      <c r="F64" s="56"/>
      <c r="G64" s="51"/>
      <c r="H64" s="53"/>
      <c r="I64" s="54">
        <f>E64*F64</f>
        <v>0</v>
      </c>
      <c r="J64" s="149">
        <v>0</v>
      </c>
      <c r="K64" s="149">
        <v>0</v>
      </c>
      <c r="L64" s="149">
        <v>0</v>
      </c>
      <c r="M64" s="149">
        <v>0</v>
      </c>
    </row>
    <row r="65" spans="1:14" s="55" customFormat="1" ht="13.2" x14ac:dyDescent="0.25">
      <c r="A65" s="51">
        <f t="shared" si="1"/>
        <v>59</v>
      </c>
      <c r="B65" s="57" t="s">
        <v>506</v>
      </c>
      <c r="C65" s="57" t="s">
        <v>506</v>
      </c>
      <c r="D65" s="58" t="s">
        <v>507</v>
      </c>
      <c r="E65" s="53">
        <v>150</v>
      </c>
      <c r="F65" s="53">
        <v>500</v>
      </c>
      <c r="G65" s="51"/>
      <c r="H65" s="53"/>
      <c r="I65" s="54">
        <f t="shared" si="0"/>
        <v>75000</v>
      </c>
      <c r="J65" s="149">
        <v>174</v>
      </c>
      <c r="K65" s="149">
        <v>94100</v>
      </c>
      <c r="L65" s="149">
        <v>20</v>
      </c>
      <c r="M65" s="149">
        <v>10000</v>
      </c>
    </row>
    <row r="66" spans="1:14" s="55" customFormat="1" ht="26.4" x14ac:dyDescent="0.25">
      <c r="A66" s="51">
        <f t="shared" si="1"/>
        <v>60</v>
      </c>
      <c r="B66" s="59" t="s">
        <v>508</v>
      </c>
      <c r="C66" s="59" t="s">
        <v>508</v>
      </c>
      <c r="D66" s="58" t="s">
        <v>429</v>
      </c>
      <c r="E66" s="53">
        <v>10</v>
      </c>
      <c r="F66" s="53">
        <v>19950</v>
      </c>
      <c r="G66" s="51"/>
      <c r="H66" s="53"/>
      <c r="I66" s="54">
        <f t="shared" si="0"/>
        <v>199500</v>
      </c>
      <c r="J66" s="149">
        <v>30</v>
      </c>
      <c r="K66" s="149">
        <v>545700</v>
      </c>
      <c r="L66" s="149">
        <v>10</v>
      </c>
      <c r="M66" s="149">
        <v>183000</v>
      </c>
    </row>
    <row r="67" spans="1:14" s="55" customFormat="1" ht="39.6" x14ac:dyDescent="0.25">
      <c r="A67" s="51">
        <f t="shared" si="1"/>
        <v>61</v>
      </c>
      <c r="B67" s="59" t="s">
        <v>509</v>
      </c>
      <c r="C67" s="59" t="s">
        <v>509</v>
      </c>
      <c r="D67" s="58" t="s">
        <v>429</v>
      </c>
      <c r="E67" s="164">
        <v>1000</v>
      </c>
      <c r="F67" s="56"/>
      <c r="G67" s="51"/>
      <c r="H67" s="53"/>
      <c r="I67" s="54">
        <f t="shared" si="0"/>
        <v>0</v>
      </c>
      <c r="J67" s="149">
        <v>0</v>
      </c>
      <c r="K67" s="149">
        <v>0</v>
      </c>
      <c r="L67" s="149">
        <v>0</v>
      </c>
      <c r="M67" s="149">
        <v>0</v>
      </c>
    </row>
    <row r="68" spans="1:14" s="55" customFormat="1" ht="26.4" x14ac:dyDescent="0.25">
      <c r="A68" s="51">
        <f t="shared" si="1"/>
        <v>62</v>
      </c>
      <c r="B68" s="59" t="s">
        <v>510</v>
      </c>
      <c r="C68" s="59" t="s">
        <v>510</v>
      </c>
      <c r="D68" s="58" t="s">
        <v>429</v>
      </c>
      <c r="E68" s="164">
        <v>400</v>
      </c>
      <c r="F68" s="53">
        <v>7450</v>
      </c>
      <c r="G68" s="51"/>
      <c r="H68" s="53"/>
      <c r="I68" s="54">
        <f>E68*F68</f>
        <v>2980000</v>
      </c>
      <c r="J68" s="149">
        <v>0</v>
      </c>
      <c r="K68" s="149">
        <v>0</v>
      </c>
      <c r="L68" s="149">
        <v>0</v>
      </c>
      <c r="M68" s="149">
        <v>0</v>
      </c>
    </row>
    <row r="69" spans="1:14" s="55" customFormat="1" ht="26.4" x14ac:dyDescent="0.25">
      <c r="A69" s="51">
        <f t="shared" si="1"/>
        <v>63</v>
      </c>
      <c r="B69" s="59" t="s">
        <v>511</v>
      </c>
      <c r="C69" s="59" t="s">
        <v>511</v>
      </c>
      <c r="D69" s="58" t="s">
        <v>429</v>
      </c>
      <c r="E69" s="164">
        <v>400</v>
      </c>
      <c r="F69" s="53">
        <v>7450</v>
      </c>
      <c r="G69" s="51"/>
      <c r="H69" s="53"/>
      <c r="I69" s="54">
        <f t="shared" si="0"/>
        <v>2980000</v>
      </c>
      <c r="J69" s="149">
        <v>0</v>
      </c>
      <c r="K69" s="149">
        <v>0</v>
      </c>
      <c r="L69" s="149">
        <v>0</v>
      </c>
      <c r="M69" s="149">
        <v>0</v>
      </c>
    </row>
    <row r="70" spans="1:14" s="55" customFormat="1" ht="18.75" customHeight="1" x14ac:dyDescent="0.25">
      <c r="A70" s="51">
        <f t="shared" si="1"/>
        <v>64</v>
      </c>
      <c r="B70" s="57" t="s">
        <v>512</v>
      </c>
      <c r="C70" s="57" t="s">
        <v>512</v>
      </c>
      <c r="D70" s="58" t="s">
        <v>429</v>
      </c>
      <c r="E70" s="53">
        <v>1300</v>
      </c>
      <c r="F70" s="53">
        <v>387</v>
      </c>
      <c r="G70" s="51"/>
      <c r="H70" s="53"/>
      <c r="I70" s="54">
        <f t="shared" si="0"/>
        <v>503100</v>
      </c>
      <c r="J70" s="149">
        <v>3300</v>
      </c>
      <c r="K70" s="149">
        <v>1267790</v>
      </c>
      <c r="L70" s="149">
        <v>1090</v>
      </c>
      <c r="M70" s="149">
        <v>421830</v>
      </c>
    </row>
    <row r="71" spans="1:14" s="55" customFormat="1" ht="26.4" x14ac:dyDescent="0.25">
      <c r="A71" s="51">
        <f t="shared" si="1"/>
        <v>65</v>
      </c>
      <c r="B71" s="59" t="s">
        <v>513</v>
      </c>
      <c r="C71" s="59" t="s">
        <v>513</v>
      </c>
      <c r="D71" s="58" t="s">
        <v>429</v>
      </c>
      <c r="E71" s="53">
        <v>2200</v>
      </c>
      <c r="F71" s="53">
        <v>428</v>
      </c>
      <c r="G71" s="51"/>
      <c r="H71" s="53"/>
      <c r="I71" s="54">
        <f t="shared" si="0"/>
        <v>941600</v>
      </c>
      <c r="J71" s="149">
        <v>2355</v>
      </c>
      <c r="K71" s="149">
        <v>1006640</v>
      </c>
      <c r="L71" s="149">
        <v>155</v>
      </c>
      <c r="M71" s="149">
        <v>66340</v>
      </c>
    </row>
    <row r="72" spans="1:14" s="55" customFormat="1" ht="13.2" x14ac:dyDescent="0.25">
      <c r="A72" s="51">
        <f t="shared" si="1"/>
        <v>66</v>
      </c>
      <c r="B72" s="59" t="s">
        <v>514</v>
      </c>
      <c r="C72" s="59" t="s">
        <v>514</v>
      </c>
      <c r="D72" s="58" t="s">
        <v>429</v>
      </c>
      <c r="E72" s="53">
        <v>600</v>
      </c>
      <c r="F72" s="56"/>
      <c r="G72" s="51"/>
      <c r="H72" s="53"/>
      <c r="I72" s="54">
        <f t="shared" ref="I72:I78" si="2">E72*F72</f>
        <v>0</v>
      </c>
      <c r="J72" s="149">
        <v>0</v>
      </c>
      <c r="K72" s="149">
        <v>0</v>
      </c>
      <c r="L72" s="149">
        <v>0</v>
      </c>
      <c r="M72" s="149">
        <v>0</v>
      </c>
    </row>
    <row r="73" spans="1:14" s="55" customFormat="1" ht="13.2" x14ac:dyDescent="0.25">
      <c r="A73" s="51">
        <f t="shared" ref="A73:A136" si="3">A72+1</f>
        <v>67</v>
      </c>
      <c r="B73" s="59" t="s">
        <v>515</v>
      </c>
      <c r="C73" s="59" t="s">
        <v>515</v>
      </c>
      <c r="D73" s="58" t="s">
        <v>429</v>
      </c>
      <c r="E73" s="53">
        <v>25</v>
      </c>
      <c r="F73" s="54">
        <v>11450</v>
      </c>
      <c r="G73" s="51"/>
      <c r="H73" s="53"/>
      <c r="I73" s="54">
        <f t="shared" si="2"/>
        <v>286250</v>
      </c>
      <c r="J73" s="149">
        <v>49</v>
      </c>
      <c r="K73" s="149">
        <v>565450</v>
      </c>
      <c r="L73" s="149">
        <v>27</v>
      </c>
      <c r="M73" s="149">
        <v>309150</v>
      </c>
    </row>
    <row r="74" spans="1:14" s="55" customFormat="1" ht="13.2" x14ac:dyDescent="0.25">
      <c r="A74" s="51">
        <f t="shared" si="3"/>
        <v>68</v>
      </c>
      <c r="B74" s="59" t="s">
        <v>516</v>
      </c>
      <c r="C74" s="59" t="s">
        <v>516</v>
      </c>
      <c r="D74" s="58" t="s">
        <v>429</v>
      </c>
      <c r="E74" s="164">
        <v>50</v>
      </c>
      <c r="F74" s="54">
        <v>11450</v>
      </c>
      <c r="G74" s="51"/>
      <c r="H74" s="53"/>
      <c r="I74" s="54">
        <f t="shared" si="2"/>
        <v>572500</v>
      </c>
      <c r="J74" s="149"/>
      <c r="K74" s="149"/>
      <c r="L74" s="149"/>
      <c r="M74" s="149"/>
      <c r="N74" s="55" t="s">
        <v>986</v>
      </c>
    </row>
    <row r="75" spans="1:14" s="55" customFormat="1" ht="39.6" x14ac:dyDescent="0.25">
      <c r="A75" s="51">
        <f t="shared" si="3"/>
        <v>69</v>
      </c>
      <c r="B75" s="59" t="s">
        <v>517</v>
      </c>
      <c r="C75" s="59" t="s">
        <v>517</v>
      </c>
      <c r="D75" s="58" t="s">
        <v>429</v>
      </c>
      <c r="E75" s="53">
        <v>20</v>
      </c>
      <c r="F75" s="56"/>
      <c r="G75" s="51"/>
      <c r="H75" s="53"/>
      <c r="I75" s="54">
        <f t="shared" si="2"/>
        <v>0</v>
      </c>
      <c r="J75" s="149">
        <v>20</v>
      </c>
      <c r="K75" s="149">
        <v>10000</v>
      </c>
      <c r="L75" s="149">
        <v>0</v>
      </c>
      <c r="M75" s="149">
        <v>0</v>
      </c>
    </row>
    <row r="76" spans="1:14" s="55" customFormat="1" ht="13.2" x14ac:dyDescent="0.25">
      <c r="A76" s="51">
        <f t="shared" si="3"/>
        <v>70</v>
      </c>
      <c r="B76" s="57" t="s">
        <v>518</v>
      </c>
      <c r="C76" s="57" t="s">
        <v>518</v>
      </c>
      <c r="D76" s="58" t="s">
        <v>429</v>
      </c>
      <c r="E76" s="53"/>
      <c r="F76" s="53">
        <v>600</v>
      </c>
      <c r="G76" s="51"/>
      <c r="H76" s="53"/>
      <c r="I76" s="54">
        <f t="shared" si="2"/>
        <v>0</v>
      </c>
      <c r="J76" s="149">
        <v>144</v>
      </c>
      <c r="K76" s="149">
        <v>86400</v>
      </c>
      <c r="L76" s="149">
        <v>142</v>
      </c>
      <c r="M76" s="149">
        <v>85200</v>
      </c>
    </row>
    <row r="77" spans="1:14" s="55" customFormat="1" ht="13.2" x14ac:dyDescent="0.25">
      <c r="A77" s="51">
        <f t="shared" si="3"/>
        <v>71</v>
      </c>
      <c r="B77" s="57" t="s">
        <v>519</v>
      </c>
      <c r="C77" s="57" t="s">
        <v>519</v>
      </c>
      <c r="D77" s="58" t="s">
        <v>520</v>
      </c>
      <c r="E77" s="164">
        <v>100</v>
      </c>
      <c r="F77" s="56"/>
      <c r="G77" s="51"/>
      <c r="H77" s="53"/>
      <c r="I77" s="54">
        <f t="shared" si="2"/>
        <v>0</v>
      </c>
      <c r="J77" s="149">
        <v>0</v>
      </c>
      <c r="K77" s="149">
        <v>0</v>
      </c>
      <c r="L77" s="149">
        <v>0</v>
      </c>
      <c r="M77" s="149">
        <v>0</v>
      </c>
    </row>
    <row r="78" spans="1:14" s="55" customFormat="1" ht="26.4" x14ac:dyDescent="0.25">
      <c r="A78" s="51">
        <f t="shared" si="3"/>
        <v>72</v>
      </c>
      <c r="B78" s="59" t="s">
        <v>521</v>
      </c>
      <c r="C78" s="59" t="s">
        <v>521</v>
      </c>
      <c r="D78" s="58" t="s">
        <v>429</v>
      </c>
      <c r="E78" s="164">
        <v>10</v>
      </c>
      <c r="F78" s="56"/>
      <c r="G78" s="51"/>
      <c r="H78" s="53"/>
      <c r="I78" s="54">
        <f t="shared" si="2"/>
        <v>0</v>
      </c>
      <c r="J78" s="149">
        <v>0</v>
      </c>
      <c r="K78" s="149">
        <v>0</v>
      </c>
      <c r="L78" s="149">
        <v>0</v>
      </c>
      <c r="M78" s="149">
        <v>0</v>
      </c>
    </row>
    <row r="79" spans="1:14" s="55" customFormat="1" ht="26.4" x14ac:dyDescent="0.25">
      <c r="A79" s="51">
        <f t="shared" si="3"/>
        <v>73</v>
      </c>
      <c r="B79" s="59" t="s">
        <v>522</v>
      </c>
      <c r="C79" s="59" t="s">
        <v>523</v>
      </c>
      <c r="D79" s="58" t="s">
        <v>524</v>
      </c>
      <c r="E79" s="164">
        <v>200</v>
      </c>
      <c r="F79" s="54">
        <v>2550</v>
      </c>
      <c r="G79" s="51"/>
      <c r="H79" s="53"/>
      <c r="I79" s="54">
        <f>E79*F79</f>
        <v>510000</v>
      </c>
      <c r="J79" s="149">
        <v>0</v>
      </c>
      <c r="K79" s="149">
        <v>0</v>
      </c>
      <c r="L79" s="149">
        <v>0</v>
      </c>
      <c r="M79" s="149">
        <v>0</v>
      </c>
    </row>
    <row r="80" spans="1:14" s="55" customFormat="1" ht="39.6" x14ac:dyDescent="0.25">
      <c r="A80" s="51">
        <f t="shared" si="3"/>
        <v>74</v>
      </c>
      <c r="B80" s="59" t="s">
        <v>525</v>
      </c>
      <c r="C80" s="59" t="s">
        <v>525</v>
      </c>
      <c r="D80" s="58" t="s">
        <v>429</v>
      </c>
      <c r="E80" s="53">
        <v>30000</v>
      </c>
      <c r="F80" s="54">
        <v>88</v>
      </c>
      <c r="G80" s="51"/>
      <c r="H80" s="53"/>
      <c r="I80" s="54">
        <f t="shared" ref="I80:I98" si="4">E80*F80</f>
        <v>2640000</v>
      </c>
      <c r="J80" s="149">
        <v>57610</v>
      </c>
      <c r="K80" s="149">
        <v>4415740</v>
      </c>
      <c r="L80" s="149">
        <v>17830</v>
      </c>
      <c r="M80" s="149">
        <v>1569040</v>
      </c>
      <c r="N80" s="55" t="s">
        <v>986</v>
      </c>
    </row>
    <row r="81" spans="1:14" s="55" customFormat="1" ht="26.4" x14ac:dyDescent="0.25">
      <c r="A81" s="51">
        <f t="shared" si="3"/>
        <v>75</v>
      </c>
      <c r="B81" s="59" t="s">
        <v>526</v>
      </c>
      <c r="C81" s="59" t="s">
        <v>526</v>
      </c>
      <c r="D81" s="58" t="s">
        <v>527</v>
      </c>
      <c r="E81" s="164">
        <v>4</v>
      </c>
      <c r="F81" s="60">
        <v>50000</v>
      </c>
      <c r="G81" s="51"/>
      <c r="H81" s="53"/>
      <c r="I81" s="54">
        <f t="shared" si="4"/>
        <v>200000</v>
      </c>
      <c r="J81" s="149"/>
      <c r="K81" s="149"/>
      <c r="L81" s="149"/>
      <c r="M81" s="149"/>
      <c r="N81" s="55" t="s">
        <v>986</v>
      </c>
    </row>
    <row r="82" spans="1:14" s="55" customFormat="1" ht="26.4" x14ac:dyDescent="0.25">
      <c r="A82" s="51">
        <f t="shared" si="3"/>
        <v>76</v>
      </c>
      <c r="B82" s="59" t="s">
        <v>528</v>
      </c>
      <c r="C82" s="59" t="s">
        <v>528</v>
      </c>
      <c r="D82" s="58" t="s">
        <v>429</v>
      </c>
      <c r="E82" s="164">
        <v>4</v>
      </c>
      <c r="F82" s="60">
        <v>50000</v>
      </c>
      <c r="G82" s="51"/>
      <c r="H82" s="53"/>
      <c r="I82" s="54">
        <f t="shared" si="4"/>
        <v>200000</v>
      </c>
      <c r="J82" s="149">
        <v>0</v>
      </c>
      <c r="K82" s="149">
        <v>0</v>
      </c>
      <c r="L82" s="149">
        <v>0</v>
      </c>
      <c r="M82" s="149">
        <v>0</v>
      </c>
    </row>
    <row r="83" spans="1:14" s="55" customFormat="1" ht="52.8" x14ac:dyDescent="0.25">
      <c r="A83" s="51">
        <f t="shared" si="3"/>
        <v>77</v>
      </c>
      <c r="B83" s="59" t="s">
        <v>529</v>
      </c>
      <c r="C83" s="59" t="s">
        <v>529</v>
      </c>
      <c r="D83" s="58" t="s">
        <v>429</v>
      </c>
      <c r="E83" s="164">
        <v>10</v>
      </c>
      <c r="F83" s="56"/>
      <c r="G83" s="51"/>
      <c r="H83" s="53"/>
      <c r="I83" s="54">
        <f t="shared" si="4"/>
        <v>0</v>
      </c>
      <c r="J83" s="149"/>
      <c r="K83" s="149"/>
      <c r="L83" s="149"/>
      <c r="M83" s="149"/>
      <c r="N83" s="55" t="s">
        <v>986</v>
      </c>
    </row>
    <row r="84" spans="1:14" s="55" customFormat="1" ht="26.4" x14ac:dyDescent="0.25">
      <c r="A84" s="51">
        <f t="shared" si="3"/>
        <v>78</v>
      </c>
      <c r="B84" s="59" t="s">
        <v>530</v>
      </c>
      <c r="C84" s="59" t="s">
        <v>530</v>
      </c>
      <c r="D84" s="58" t="s">
        <v>429</v>
      </c>
      <c r="E84" s="164">
        <v>10</v>
      </c>
      <c r="F84" s="56"/>
      <c r="G84" s="51"/>
      <c r="H84" s="53"/>
      <c r="I84" s="54">
        <f t="shared" si="4"/>
        <v>0</v>
      </c>
      <c r="J84" s="149"/>
      <c r="K84" s="149"/>
      <c r="L84" s="149"/>
      <c r="M84" s="149"/>
      <c r="N84" s="55" t="s">
        <v>986</v>
      </c>
    </row>
    <row r="85" spans="1:14" s="55" customFormat="1" ht="26.4" x14ac:dyDescent="0.25">
      <c r="A85" s="51">
        <f t="shared" si="3"/>
        <v>79</v>
      </c>
      <c r="B85" s="59" t="s">
        <v>531</v>
      </c>
      <c r="C85" s="59" t="s">
        <v>531</v>
      </c>
      <c r="D85" s="58" t="s">
        <v>532</v>
      </c>
      <c r="E85" s="164">
        <v>1000</v>
      </c>
      <c r="F85" s="56"/>
      <c r="G85" s="51"/>
      <c r="H85" s="53"/>
      <c r="I85" s="54">
        <f t="shared" si="4"/>
        <v>0</v>
      </c>
      <c r="J85" s="149"/>
      <c r="K85" s="149"/>
      <c r="L85" s="149"/>
      <c r="M85" s="149"/>
      <c r="N85" s="55" t="s">
        <v>986</v>
      </c>
    </row>
    <row r="86" spans="1:14" s="55" customFormat="1" ht="26.4" x14ac:dyDescent="0.25">
      <c r="A86" s="51">
        <f t="shared" si="3"/>
        <v>80</v>
      </c>
      <c r="B86" s="59" t="s">
        <v>533</v>
      </c>
      <c r="C86" s="59" t="s">
        <v>533</v>
      </c>
      <c r="D86" s="58" t="s">
        <v>532</v>
      </c>
      <c r="E86" s="53">
        <v>20</v>
      </c>
      <c r="F86" s="56">
        <v>290</v>
      </c>
      <c r="G86" s="51"/>
      <c r="H86" s="53"/>
      <c r="I86" s="54">
        <f t="shared" si="4"/>
        <v>5800</v>
      </c>
      <c r="J86" s="149">
        <v>174</v>
      </c>
      <c r="K86" s="149">
        <v>50460</v>
      </c>
      <c r="L86" s="149">
        <v>12</v>
      </c>
      <c r="M86" s="149">
        <v>3480</v>
      </c>
    </row>
    <row r="87" spans="1:14" s="55" customFormat="1" ht="26.4" x14ac:dyDescent="0.25">
      <c r="A87" s="51">
        <f t="shared" si="3"/>
        <v>81</v>
      </c>
      <c r="B87" s="59" t="s">
        <v>534</v>
      </c>
      <c r="C87" s="59" t="s">
        <v>534</v>
      </c>
      <c r="D87" s="58" t="s">
        <v>429</v>
      </c>
      <c r="E87" s="164">
        <v>2500</v>
      </c>
      <c r="F87" s="56"/>
      <c r="G87" s="51"/>
      <c r="H87" s="53"/>
      <c r="I87" s="54">
        <f t="shared" si="4"/>
        <v>0</v>
      </c>
      <c r="J87" s="149">
        <v>0</v>
      </c>
      <c r="K87" s="149">
        <v>0</v>
      </c>
      <c r="L87" s="149">
        <v>0</v>
      </c>
      <c r="M87" s="149">
        <v>0</v>
      </c>
    </row>
    <row r="88" spans="1:14" s="55" customFormat="1" ht="13.2" x14ac:dyDescent="0.25">
      <c r="A88" s="51">
        <f t="shared" si="3"/>
        <v>82</v>
      </c>
      <c r="B88" s="59" t="s">
        <v>535</v>
      </c>
      <c r="C88" s="59" t="s">
        <v>535</v>
      </c>
      <c r="D88" s="58" t="s">
        <v>474</v>
      </c>
      <c r="E88" s="164">
        <v>100</v>
      </c>
      <c r="F88" s="53">
        <v>2150</v>
      </c>
      <c r="G88" s="51"/>
      <c r="H88" s="53"/>
      <c r="I88" s="54">
        <f t="shared" si="4"/>
        <v>215000</v>
      </c>
      <c r="J88" s="149"/>
      <c r="K88" s="149"/>
      <c r="L88" s="149"/>
      <c r="M88" s="149"/>
      <c r="N88" s="55" t="s">
        <v>986</v>
      </c>
    </row>
    <row r="89" spans="1:14" s="55" customFormat="1" ht="26.4" x14ac:dyDescent="0.25">
      <c r="A89" s="51">
        <f t="shared" si="3"/>
        <v>83</v>
      </c>
      <c r="B89" s="59" t="s">
        <v>536</v>
      </c>
      <c r="C89" s="59" t="s">
        <v>536</v>
      </c>
      <c r="D89" s="51" t="s">
        <v>429</v>
      </c>
      <c r="E89" s="53">
        <v>100</v>
      </c>
      <c r="F89" s="53">
        <v>200</v>
      </c>
      <c r="G89" s="51"/>
      <c r="H89" s="53"/>
      <c r="I89" s="54">
        <f t="shared" si="4"/>
        <v>20000</v>
      </c>
      <c r="J89" s="149">
        <v>1045</v>
      </c>
      <c r="K89" s="149">
        <v>206500</v>
      </c>
      <c r="L89" s="149">
        <v>10</v>
      </c>
      <c r="M89" s="149">
        <v>2000</v>
      </c>
    </row>
    <row r="90" spans="1:14" s="55" customFormat="1" ht="26.4" x14ac:dyDescent="0.25">
      <c r="A90" s="51">
        <f t="shared" si="3"/>
        <v>84</v>
      </c>
      <c r="B90" s="59" t="s">
        <v>990</v>
      </c>
      <c r="C90" s="59" t="s">
        <v>537</v>
      </c>
      <c r="D90" s="51" t="s">
        <v>429</v>
      </c>
      <c r="E90" s="53">
        <v>100</v>
      </c>
      <c r="F90" s="53">
        <v>200</v>
      </c>
      <c r="G90" s="51"/>
      <c r="H90" s="53"/>
      <c r="I90" s="54">
        <f t="shared" si="4"/>
        <v>20000</v>
      </c>
      <c r="J90" s="153">
        <v>628</v>
      </c>
      <c r="K90" s="153">
        <v>115600</v>
      </c>
      <c r="L90" s="153">
        <v>403</v>
      </c>
      <c r="M90" s="153">
        <v>80600</v>
      </c>
    </row>
    <row r="91" spans="1:14" s="55" customFormat="1" ht="26.4" x14ac:dyDescent="0.25">
      <c r="A91" s="51">
        <f t="shared" si="3"/>
        <v>85</v>
      </c>
      <c r="B91" s="59" t="s">
        <v>538</v>
      </c>
      <c r="C91" s="59" t="s">
        <v>538</v>
      </c>
      <c r="D91" s="51" t="s">
        <v>429</v>
      </c>
      <c r="E91" s="53">
        <v>3</v>
      </c>
      <c r="F91" s="56"/>
      <c r="G91" s="51"/>
      <c r="H91" s="53"/>
      <c r="I91" s="54">
        <f t="shared" si="4"/>
        <v>0</v>
      </c>
      <c r="J91" s="149">
        <v>3</v>
      </c>
      <c r="K91" s="149">
        <v>19500</v>
      </c>
      <c r="L91" s="149">
        <v>0</v>
      </c>
      <c r="M91" s="149">
        <v>0</v>
      </c>
      <c r="N91" s="55" t="s">
        <v>986</v>
      </c>
    </row>
    <row r="92" spans="1:14" s="55" customFormat="1" ht="26.4" x14ac:dyDescent="0.25">
      <c r="A92" s="51">
        <f t="shared" si="3"/>
        <v>86</v>
      </c>
      <c r="B92" s="59" t="s">
        <v>539</v>
      </c>
      <c r="C92" s="59" t="s">
        <v>539</v>
      </c>
      <c r="D92" s="51" t="s">
        <v>474</v>
      </c>
      <c r="E92" s="164">
        <v>5</v>
      </c>
      <c r="F92" s="56"/>
      <c r="G92" s="51"/>
      <c r="H92" s="53"/>
      <c r="I92" s="54">
        <f t="shared" si="4"/>
        <v>0</v>
      </c>
      <c r="J92" s="149"/>
      <c r="K92" s="149"/>
      <c r="L92" s="149"/>
      <c r="M92" s="149"/>
      <c r="N92" s="55" t="s">
        <v>986</v>
      </c>
    </row>
    <row r="93" spans="1:14" s="55" customFormat="1" ht="26.4" x14ac:dyDescent="0.25">
      <c r="A93" s="51">
        <f t="shared" si="3"/>
        <v>87</v>
      </c>
      <c r="B93" s="59" t="s">
        <v>540</v>
      </c>
      <c r="C93" s="59" t="s">
        <v>540</v>
      </c>
      <c r="D93" s="51" t="s">
        <v>474</v>
      </c>
      <c r="E93" s="53">
        <v>9</v>
      </c>
      <c r="F93" s="53">
        <v>29700</v>
      </c>
      <c r="G93" s="51"/>
      <c r="H93" s="53"/>
      <c r="I93" s="54">
        <f t="shared" si="4"/>
        <v>267300</v>
      </c>
      <c r="J93" s="149">
        <v>12</v>
      </c>
      <c r="K93" s="149">
        <v>370200</v>
      </c>
      <c r="L93" s="149">
        <v>0</v>
      </c>
      <c r="M93" s="149">
        <v>0</v>
      </c>
    </row>
    <row r="94" spans="1:14" s="55" customFormat="1" ht="13.2" x14ac:dyDescent="0.25">
      <c r="A94" s="51">
        <f t="shared" si="3"/>
        <v>88</v>
      </c>
      <c r="B94" s="57" t="s">
        <v>541</v>
      </c>
      <c r="C94" s="57" t="s">
        <v>541</v>
      </c>
      <c r="D94" s="58" t="s">
        <v>474</v>
      </c>
      <c r="E94" s="53">
        <v>5</v>
      </c>
      <c r="F94" s="53">
        <v>28900</v>
      </c>
      <c r="G94" s="51"/>
      <c r="H94" s="53"/>
      <c r="I94" s="54">
        <f t="shared" si="4"/>
        <v>144500</v>
      </c>
      <c r="J94" s="149">
        <v>12</v>
      </c>
      <c r="K94" s="149">
        <v>280500</v>
      </c>
      <c r="L94" s="149">
        <v>0</v>
      </c>
      <c r="M94" s="149">
        <v>0</v>
      </c>
    </row>
    <row r="95" spans="1:14" s="55" customFormat="1" ht="13.2" x14ac:dyDescent="0.25">
      <c r="A95" s="51">
        <f t="shared" si="3"/>
        <v>89</v>
      </c>
      <c r="B95" s="57" t="s">
        <v>542</v>
      </c>
      <c r="C95" s="57" t="s">
        <v>542</v>
      </c>
      <c r="D95" s="58" t="s">
        <v>474</v>
      </c>
      <c r="E95" s="53">
        <v>5</v>
      </c>
      <c r="F95" s="56"/>
      <c r="G95" s="51"/>
      <c r="H95" s="53"/>
      <c r="I95" s="54">
        <f t="shared" si="4"/>
        <v>0</v>
      </c>
      <c r="J95" s="149">
        <v>0</v>
      </c>
      <c r="K95" s="149">
        <v>0</v>
      </c>
      <c r="L95" s="149">
        <v>0</v>
      </c>
      <c r="M95" s="149">
        <v>0</v>
      </c>
    </row>
    <row r="96" spans="1:14" s="55" customFormat="1" ht="13.2" x14ac:dyDescent="0.25">
      <c r="A96" s="51">
        <f t="shared" si="3"/>
        <v>90</v>
      </c>
      <c r="B96" s="57" t="s">
        <v>543</v>
      </c>
      <c r="C96" s="57" t="s">
        <v>543</v>
      </c>
      <c r="D96" s="58" t="s">
        <v>474</v>
      </c>
      <c r="E96" s="53">
        <v>6</v>
      </c>
      <c r="F96" s="53">
        <v>15800</v>
      </c>
      <c r="G96" s="51"/>
      <c r="H96" s="53"/>
      <c r="I96" s="54">
        <f t="shared" si="4"/>
        <v>94800</v>
      </c>
      <c r="J96" s="149">
        <v>11</v>
      </c>
      <c r="K96" s="149">
        <v>182800</v>
      </c>
      <c r="L96" s="149">
        <v>0</v>
      </c>
      <c r="M96" s="149">
        <v>0</v>
      </c>
    </row>
    <row r="97" spans="1:14" s="55" customFormat="1" ht="13.2" x14ac:dyDescent="0.25">
      <c r="A97" s="51">
        <f t="shared" si="3"/>
        <v>91</v>
      </c>
      <c r="B97" s="57" t="s">
        <v>544</v>
      </c>
      <c r="C97" s="57" t="s">
        <v>544</v>
      </c>
      <c r="D97" s="58" t="s">
        <v>474</v>
      </c>
      <c r="E97" s="53">
        <v>6</v>
      </c>
      <c r="F97" s="53">
        <v>9600</v>
      </c>
      <c r="G97" s="51"/>
      <c r="H97" s="53"/>
      <c r="I97" s="54">
        <f t="shared" si="4"/>
        <v>57600</v>
      </c>
      <c r="J97" s="149">
        <v>17</v>
      </c>
      <c r="K97" s="149">
        <v>162900</v>
      </c>
      <c r="L97" s="149">
        <v>2</v>
      </c>
      <c r="M97" s="149">
        <v>19200</v>
      </c>
    </row>
    <row r="98" spans="1:14" s="55" customFormat="1" ht="13.2" x14ac:dyDescent="0.25">
      <c r="A98" s="51">
        <f t="shared" si="3"/>
        <v>92</v>
      </c>
      <c r="B98" s="57" t="s">
        <v>545</v>
      </c>
      <c r="C98" s="59" t="s">
        <v>546</v>
      </c>
      <c r="D98" s="58" t="s">
        <v>478</v>
      </c>
      <c r="E98" s="53">
        <v>10</v>
      </c>
      <c r="F98" s="54">
        <v>69000</v>
      </c>
      <c r="G98" s="51"/>
      <c r="H98" s="53"/>
      <c r="I98" s="54">
        <f t="shared" si="4"/>
        <v>690000</v>
      </c>
      <c r="J98" s="149">
        <v>0</v>
      </c>
      <c r="K98" s="149">
        <v>0</v>
      </c>
      <c r="L98" s="149">
        <v>0</v>
      </c>
      <c r="M98" s="149">
        <v>0</v>
      </c>
    </row>
    <row r="99" spans="1:14" s="55" customFormat="1" ht="26.4" x14ac:dyDescent="0.25">
      <c r="A99" s="51">
        <f t="shared" si="3"/>
        <v>93</v>
      </c>
      <c r="B99" s="59" t="s">
        <v>547</v>
      </c>
      <c r="C99" s="59" t="s">
        <v>547</v>
      </c>
      <c r="D99" s="58" t="s">
        <v>474</v>
      </c>
      <c r="E99" s="53">
        <v>50</v>
      </c>
      <c r="F99" s="56"/>
      <c r="G99" s="51"/>
      <c r="H99" s="53"/>
      <c r="I99" s="54">
        <f>E99*F99</f>
        <v>0</v>
      </c>
      <c r="J99" s="149">
        <v>0</v>
      </c>
      <c r="K99" s="149">
        <v>0</v>
      </c>
      <c r="L99" s="149">
        <v>30</v>
      </c>
      <c r="M99" s="149">
        <v>1328400</v>
      </c>
    </row>
    <row r="100" spans="1:14" s="55" customFormat="1" ht="26.4" x14ac:dyDescent="0.25">
      <c r="A100" s="51">
        <f t="shared" si="3"/>
        <v>94</v>
      </c>
      <c r="B100" s="59" t="s">
        <v>548</v>
      </c>
      <c r="C100" s="57" t="s">
        <v>548</v>
      </c>
      <c r="D100" s="58" t="s">
        <v>429</v>
      </c>
      <c r="E100" s="53">
        <v>100</v>
      </c>
      <c r="F100" s="56"/>
      <c r="G100" s="51"/>
      <c r="H100" s="53"/>
      <c r="I100" s="54">
        <f t="shared" ref="I100:I111" si="5">E100*F100</f>
        <v>0</v>
      </c>
      <c r="J100" s="149">
        <v>175</v>
      </c>
      <c r="K100" s="149">
        <v>258475</v>
      </c>
      <c r="L100" s="149">
        <v>60</v>
      </c>
      <c r="M100" s="149">
        <v>88620</v>
      </c>
    </row>
    <row r="101" spans="1:14" s="55" customFormat="1" ht="39.6" x14ac:dyDescent="0.25">
      <c r="A101" s="51">
        <f t="shared" si="3"/>
        <v>95</v>
      </c>
      <c r="B101" s="59" t="s">
        <v>549</v>
      </c>
      <c r="C101" s="57" t="s">
        <v>549</v>
      </c>
      <c r="D101" s="58" t="s">
        <v>429</v>
      </c>
      <c r="E101" s="53">
        <v>10</v>
      </c>
      <c r="F101" s="56"/>
      <c r="G101" s="51"/>
      <c r="H101" s="53"/>
      <c r="I101" s="54">
        <f t="shared" si="5"/>
        <v>0</v>
      </c>
      <c r="J101" s="149">
        <v>4</v>
      </c>
      <c r="K101" s="149">
        <v>6000</v>
      </c>
      <c r="L101" s="149">
        <v>0</v>
      </c>
      <c r="M101" s="149">
        <v>0</v>
      </c>
    </row>
    <row r="102" spans="1:14" s="55" customFormat="1" ht="13.2" x14ac:dyDescent="0.25">
      <c r="A102" s="51">
        <f t="shared" si="3"/>
        <v>96</v>
      </c>
      <c r="B102" s="59" t="s">
        <v>550</v>
      </c>
      <c r="C102" s="57" t="s">
        <v>550</v>
      </c>
      <c r="D102" s="58" t="s">
        <v>503</v>
      </c>
      <c r="E102" s="53">
        <v>15</v>
      </c>
      <c r="F102" s="54">
        <v>41400</v>
      </c>
      <c r="G102" s="51"/>
      <c r="H102" s="53"/>
      <c r="I102" s="54">
        <f t="shared" si="5"/>
        <v>621000</v>
      </c>
      <c r="J102" s="149">
        <v>19</v>
      </c>
      <c r="K102" s="149">
        <v>786600</v>
      </c>
      <c r="L102" s="149">
        <v>5</v>
      </c>
      <c r="M102" s="149">
        <v>207000</v>
      </c>
    </row>
    <row r="103" spans="1:14" s="55" customFormat="1" ht="13.2" x14ac:dyDescent="0.25">
      <c r="A103" s="51">
        <f t="shared" si="3"/>
        <v>97</v>
      </c>
      <c r="B103" s="59" t="s">
        <v>551</v>
      </c>
      <c r="C103" s="57" t="s">
        <v>552</v>
      </c>
      <c r="D103" s="58" t="s">
        <v>478</v>
      </c>
      <c r="E103" s="53">
        <v>72</v>
      </c>
      <c r="F103" s="54">
        <v>35900</v>
      </c>
      <c r="G103" s="51"/>
      <c r="H103" s="53"/>
      <c r="I103" s="54">
        <f t="shared" si="5"/>
        <v>2584800</v>
      </c>
      <c r="J103" s="149">
        <v>101</v>
      </c>
      <c r="K103" s="149">
        <v>3651504.49</v>
      </c>
      <c r="L103" s="149">
        <v>3</v>
      </c>
      <c r="M103" s="149">
        <v>107700</v>
      </c>
      <c r="N103" s="55" t="s">
        <v>986</v>
      </c>
    </row>
    <row r="104" spans="1:14" s="55" customFormat="1" ht="26.4" x14ac:dyDescent="0.25">
      <c r="A104" s="51">
        <f t="shared" si="3"/>
        <v>98</v>
      </c>
      <c r="B104" s="59" t="s">
        <v>553</v>
      </c>
      <c r="C104" s="57" t="s">
        <v>553</v>
      </c>
      <c r="D104" s="58" t="s">
        <v>478</v>
      </c>
      <c r="E104" s="53">
        <v>1</v>
      </c>
      <c r="F104" s="54">
        <v>123900</v>
      </c>
      <c r="G104" s="51"/>
      <c r="H104" s="53"/>
      <c r="I104" s="54">
        <f t="shared" si="5"/>
        <v>123900</v>
      </c>
      <c r="J104" s="149">
        <v>15</v>
      </c>
      <c r="K104" s="149">
        <v>476500</v>
      </c>
      <c r="L104" s="149">
        <v>9</v>
      </c>
      <c r="M104" s="149">
        <v>485100</v>
      </c>
    </row>
    <row r="105" spans="1:14" s="55" customFormat="1" ht="26.4" x14ac:dyDescent="0.25">
      <c r="A105" s="51">
        <f t="shared" si="3"/>
        <v>99</v>
      </c>
      <c r="B105" s="59" t="s">
        <v>554</v>
      </c>
      <c r="C105" s="57" t="s">
        <v>554</v>
      </c>
      <c r="D105" s="58" t="s">
        <v>429</v>
      </c>
      <c r="E105" s="164">
        <v>1</v>
      </c>
      <c r="F105" s="56"/>
      <c r="G105" s="51"/>
      <c r="H105" s="53"/>
      <c r="I105" s="54">
        <f t="shared" si="5"/>
        <v>0</v>
      </c>
      <c r="J105" s="149"/>
      <c r="K105" s="149"/>
      <c r="L105" s="149"/>
      <c r="M105" s="149"/>
      <c r="N105" s="55" t="s">
        <v>986</v>
      </c>
    </row>
    <row r="106" spans="1:14" s="55" customFormat="1" ht="39.6" x14ac:dyDescent="0.25">
      <c r="A106" s="51">
        <f t="shared" si="3"/>
        <v>100</v>
      </c>
      <c r="B106" s="59" t="s">
        <v>555</v>
      </c>
      <c r="C106" s="57" t="s">
        <v>555</v>
      </c>
      <c r="D106" s="58" t="s">
        <v>556</v>
      </c>
      <c r="E106" s="164">
        <v>280</v>
      </c>
      <c r="F106" s="56"/>
      <c r="G106" s="51"/>
      <c r="H106" s="53"/>
      <c r="I106" s="54">
        <f t="shared" si="5"/>
        <v>0</v>
      </c>
      <c r="J106" s="149"/>
      <c r="K106" s="149"/>
      <c r="L106" s="149"/>
      <c r="M106" s="149"/>
      <c r="N106" s="55" t="s">
        <v>986</v>
      </c>
    </row>
    <row r="107" spans="1:14" s="55" customFormat="1" ht="39.6" x14ac:dyDescent="0.25">
      <c r="A107" s="51">
        <f t="shared" si="3"/>
        <v>101</v>
      </c>
      <c r="B107" s="61" t="s">
        <v>557</v>
      </c>
      <c r="C107" s="57" t="s">
        <v>558</v>
      </c>
      <c r="D107" s="58" t="s">
        <v>559</v>
      </c>
      <c r="E107" s="164">
        <v>280</v>
      </c>
      <c r="F107" s="56"/>
      <c r="G107" s="51"/>
      <c r="H107" s="53"/>
      <c r="I107" s="54">
        <f t="shared" si="5"/>
        <v>0</v>
      </c>
      <c r="J107" s="149"/>
      <c r="K107" s="149"/>
      <c r="L107" s="149"/>
      <c r="M107" s="149"/>
      <c r="N107" s="55" t="s">
        <v>986</v>
      </c>
    </row>
    <row r="108" spans="1:14" s="55" customFormat="1" ht="26.4" x14ac:dyDescent="0.25">
      <c r="A108" s="51">
        <f t="shared" si="3"/>
        <v>102</v>
      </c>
      <c r="B108" s="59" t="s">
        <v>991</v>
      </c>
      <c r="C108" s="59" t="s">
        <v>560</v>
      </c>
      <c r="D108" s="58" t="s">
        <v>559</v>
      </c>
      <c r="E108" s="53">
        <v>210</v>
      </c>
      <c r="F108" s="56"/>
      <c r="G108" s="51"/>
      <c r="H108" s="53"/>
      <c r="I108" s="54">
        <f t="shared" si="5"/>
        <v>0</v>
      </c>
      <c r="J108" s="149">
        <v>219</v>
      </c>
      <c r="K108" s="149">
        <v>981777</v>
      </c>
      <c r="L108" s="149">
        <v>18</v>
      </c>
      <c r="M108" s="149">
        <v>80694</v>
      </c>
    </row>
    <row r="109" spans="1:14" s="55" customFormat="1" ht="26.4" x14ac:dyDescent="0.25">
      <c r="A109" s="51">
        <f t="shared" si="3"/>
        <v>103</v>
      </c>
      <c r="B109" s="61" t="s">
        <v>561</v>
      </c>
      <c r="C109" s="61" t="s">
        <v>561</v>
      </c>
      <c r="D109" s="58" t="s">
        <v>562</v>
      </c>
      <c r="E109" s="164">
        <v>210</v>
      </c>
      <c r="F109" s="56"/>
      <c r="G109" s="51"/>
      <c r="H109" s="53"/>
      <c r="I109" s="54">
        <f t="shared" si="5"/>
        <v>0</v>
      </c>
      <c r="J109" s="149"/>
      <c r="K109" s="149"/>
      <c r="L109" s="149"/>
      <c r="M109" s="149"/>
      <c r="N109" s="55" t="s">
        <v>986</v>
      </c>
    </row>
    <row r="110" spans="1:14" s="55" customFormat="1" ht="13.2" x14ac:dyDescent="0.25">
      <c r="A110" s="51">
        <f t="shared" si="3"/>
        <v>104</v>
      </c>
      <c r="B110" s="57" t="s">
        <v>563</v>
      </c>
      <c r="C110" s="57" t="s">
        <v>563</v>
      </c>
      <c r="D110" s="58" t="s">
        <v>562</v>
      </c>
      <c r="E110" s="164">
        <v>166</v>
      </c>
      <c r="F110" s="56"/>
      <c r="G110" s="51"/>
      <c r="H110" s="53"/>
      <c r="I110" s="54">
        <f t="shared" si="5"/>
        <v>0</v>
      </c>
      <c r="J110" s="149"/>
      <c r="K110" s="149"/>
      <c r="L110" s="149"/>
      <c r="M110" s="149"/>
      <c r="N110" s="55" t="s">
        <v>986</v>
      </c>
    </row>
    <row r="111" spans="1:14" s="55" customFormat="1" ht="26.4" x14ac:dyDescent="0.25">
      <c r="A111" s="51">
        <f t="shared" si="3"/>
        <v>105</v>
      </c>
      <c r="B111" s="59" t="s">
        <v>564</v>
      </c>
      <c r="C111" s="59" t="s">
        <v>564</v>
      </c>
      <c r="D111" s="58" t="s">
        <v>559</v>
      </c>
      <c r="E111" s="164">
        <v>166</v>
      </c>
      <c r="F111" s="56"/>
      <c r="G111" s="51"/>
      <c r="H111" s="53"/>
      <c r="I111" s="54">
        <f t="shared" si="5"/>
        <v>0</v>
      </c>
      <c r="J111" s="149"/>
      <c r="K111" s="149"/>
      <c r="L111" s="149"/>
      <c r="M111" s="149"/>
      <c r="N111" s="55" t="s">
        <v>986</v>
      </c>
    </row>
    <row r="112" spans="1:14" s="65" customFormat="1" ht="26.4" x14ac:dyDescent="0.25">
      <c r="A112" s="51">
        <f t="shared" si="3"/>
        <v>106</v>
      </c>
      <c r="B112" s="52" t="s">
        <v>565</v>
      </c>
      <c r="C112" s="134" t="s">
        <v>565</v>
      </c>
      <c r="D112" s="62" t="s">
        <v>559</v>
      </c>
      <c r="E112" s="165">
        <v>166</v>
      </c>
      <c r="F112" s="56"/>
      <c r="G112" s="64"/>
      <c r="H112" s="63"/>
      <c r="I112" s="54">
        <f>E112*F112</f>
        <v>0</v>
      </c>
      <c r="J112" s="151"/>
      <c r="K112" s="151"/>
      <c r="L112" s="151"/>
      <c r="M112" s="151"/>
      <c r="N112" s="55" t="s">
        <v>986</v>
      </c>
    </row>
    <row r="113" spans="1:14" s="55" customFormat="1" ht="13.2" x14ac:dyDescent="0.25">
      <c r="A113" s="51">
        <f t="shared" si="3"/>
        <v>107</v>
      </c>
      <c r="B113" s="59" t="s">
        <v>566</v>
      </c>
      <c r="C113" s="59" t="s">
        <v>566</v>
      </c>
      <c r="D113" s="58" t="s">
        <v>559</v>
      </c>
      <c r="E113" s="164">
        <v>300</v>
      </c>
      <c r="F113" s="56"/>
      <c r="G113" s="51"/>
      <c r="H113" s="53"/>
      <c r="I113" s="54">
        <f t="shared" ref="I113:I120" si="6">E113*F113</f>
        <v>0</v>
      </c>
      <c r="J113" s="149"/>
      <c r="K113" s="149"/>
      <c r="L113" s="149"/>
      <c r="M113" s="149"/>
      <c r="N113" s="55" t="s">
        <v>986</v>
      </c>
    </row>
    <row r="114" spans="1:14" s="55" customFormat="1" ht="26.4" x14ac:dyDescent="0.25">
      <c r="A114" s="51">
        <f t="shared" si="3"/>
        <v>108</v>
      </c>
      <c r="B114" s="59" t="s">
        <v>567</v>
      </c>
      <c r="C114" s="59" t="s">
        <v>567</v>
      </c>
      <c r="D114" s="58" t="s">
        <v>559</v>
      </c>
      <c r="E114" s="164">
        <v>300</v>
      </c>
      <c r="F114" s="56"/>
      <c r="G114" s="51"/>
      <c r="H114" s="53"/>
      <c r="I114" s="54">
        <f t="shared" si="6"/>
        <v>0</v>
      </c>
      <c r="J114" s="149"/>
      <c r="K114" s="149"/>
      <c r="L114" s="149"/>
      <c r="M114" s="149"/>
      <c r="N114" s="55" t="s">
        <v>986</v>
      </c>
    </row>
    <row r="115" spans="1:14" s="55" customFormat="1" ht="228" customHeight="1" x14ac:dyDescent="0.25">
      <c r="A115" s="51">
        <f t="shared" si="3"/>
        <v>109</v>
      </c>
      <c r="B115" s="66" t="s">
        <v>568</v>
      </c>
      <c r="C115" s="66" t="s">
        <v>569</v>
      </c>
      <c r="D115" s="58" t="s">
        <v>559</v>
      </c>
      <c r="E115" s="164">
        <v>200</v>
      </c>
      <c r="F115" s="56"/>
      <c r="G115" s="51"/>
      <c r="H115" s="53"/>
      <c r="I115" s="54">
        <f t="shared" si="6"/>
        <v>0</v>
      </c>
      <c r="J115" s="149">
        <v>0</v>
      </c>
      <c r="K115" s="149">
        <v>0</v>
      </c>
      <c r="L115" s="149">
        <v>0</v>
      </c>
      <c r="M115" s="149">
        <v>0</v>
      </c>
    </row>
    <row r="116" spans="1:14" s="55" customFormat="1" ht="26.4" x14ac:dyDescent="0.25">
      <c r="A116" s="51">
        <f t="shared" si="3"/>
        <v>110</v>
      </c>
      <c r="B116" s="59" t="s">
        <v>570</v>
      </c>
      <c r="C116" s="59" t="s">
        <v>570</v>
      </c>
      <c r="D116" s="51" t="s">
        <v>571</v>
      </c>
      <c r="E116" s="164">
        <v>20</v>
      </c>
      <c r="F116" s="56"/>
      <c r="G116" s="51"/>
      <c r="H116" s="53"/>
      <c r="I116" s="54">
        <f t="shared" si="6"/>
        <v>0</v>
      </c>
      <c r="J116" s="149">
        <v>0</v>
      </c>
      <c r="K116" s="149">
        <v>0</v>
      </c>
      <c r="L116" s="149">
        <v>0</v>
      </c>
      <c r="M116" s="149">
        <v>0</v>
      </c>
      <c r="N116" s="55" t="s">
        <v>986</v>
      </c>
    </row>
    <row r="117" spans="1:14" s="55" customFormat="1" ht="26.4" x14ac:dyDescent="0.25">
      <c r="A117" s="51">
        <f t="shared" si="3"/>
        <v>111</v>
      </c>
      <c r="B117" s="59" t="s">
        <v>572</v>
      </c>
      <c r="C117" s="59" t="s">
        <v>572</v>
      </c>
      <c r="D117" s="51" t="s">
        <v>478</v>
      </c>
      <c r="E117" s="164">
        <v>900</v>
      </c>
      <c r="F117" s="56"/>
      <c r="G117" s="51"/>
      <c r="H117" s="53"/>
      <c r="I117" s="54">
        <f t="shared" si="6"/>
        <v>0</v>
      </c>
      <c r="J117" s="149"/>
      <c r="K117" s="149"/>
      <c r="L117" s="149"/>
      <c r="M117" s="149"/>
      <c r="N117" s="55" t="s">
        <v>986</v>
      </c>
    </row>
    <row r="118" spans="1:14" s="55" customFormat="1" ht="26.4" x14ac:dyDescent="0.25">
      <c r="A118" s="51">
        <f t="shared" si="3"/>
        <v>112</v>
      </c>
      <c r="B118" s="66" t="s">
        <v>573</v>
      </c>
      <c r="C118" s="66" t="s">
        <v>574</v>
      </c>
      <c r="D118" s="67" t="s">
        <v>575</v>
      </c>
      <c r="E118" s="166">
        <v>80</v>
      </c>
      <c r="F118" s="56"/>
      <c r="G118" s="66"/>
      <c r="H118" s="66"/>
      <c r="I118" s="66">
        <f t="shared" si="6"/>
        <v>0</v>
      </c>
      <c r="J118" s="149"/>
      <c r="K118" s="149"/>
      <c r="L118" s="149"/>
      <c r="M118" s="149"/>
      <c r="N118" s="55" t="s">
        <v>986</v>
      </c>
    </row>
    <row r="119" spans="1:14" s="55" customFormat="1" ht="13.2" x14ac:dyDescent="0.25">
      <c r="A119" s="51">
        <f t="shared" si="3"/>
        <v>113</v>
      </c>
      <c r="B119" s="66" t="s">
        <v>576</v>
      </c>
      <c r="C119" s="66" t="s">
        <v>576</v>
      </c>
      <c r="D119" s="66" t="s">
        <v>478</v>
      </c>
      <c r="E119" s="66">
        <v>42</v>
      </c>
      <c r="F119" s="54">
        <v>25500</v>
      </c>
      <c r="G119" s="66"/>
      <c r="H119" s="66"/>
      <c r="I119" s="66">
        <f t="shared" si="6"/>
        <v>1071000</v>
      </c>
      <c r="J119" s="149">
        <v>30</v>
      </c>
      <c r="K119" s="149">
        <v>705450</v>
      </c>
      <c r="L119" s="149">
        <v>0</v>
      </c>
      <c r="M119" s="149">
        <v>0</v>
      </c>
    </row>
    <row r="120" spans="1:14" s="55" customFormat="1" ht="13.2" x14ac:dyDescent="0.25">
      <c r="A120" s="51">
        <f t="shared" si="3"/>
        <v>114</v>
      </c>
      <c r="B120" s="66" t="s">
        <v>577</v>
      </c>
      <c r="C120" s="66" t="s">
        <v>577</v>
      </c>
      <c r="D120" s="66" t="s">
        <v>478</v>
      </c>
      <c r="E120" s="66">
        <v>192</v>
      </c>
      <c r="F120" s="54">
        <v>23600</v>
      </c>
      <c r="G120" s="66"/>
      <c r="H120" s="66"/>
      <c r="I120" s="66">
        <f t="shared" si="6"/>
        <v>4531200</v>
      </c>
      <c r="J120" s="149">
        <v>118</v>
      </c>
      <c r="K120" s="149">
        <v>2784800</v>
      </c>
      <c r="L120" s="149">
        <v>12</v>
      </c>
      <c r="M120" s="149">
        <v>283200</v>
      </c>
    </row>
    <row r="121" spans="1:14" s="55" customFormat="1" ht="39.6" x14ac:dyDescent="0.25">
      <c r="A121" s="51">
        <f t="shared" si="3"/>
        <v>115</v>
      </c>
      <c r="B121" s="66" t="s">
        <v>578</v>
      </c>
      <c r="C121" s="66" t="s">
        <v>578</v>
      </c>
      <c r="D121" s="67" t="s">
        <v>474</v>
      </c>
      <c r="E121" s="166">
        <v>4</v>
      </c>
      <c r="F121" s="56"/>
      <c r="G121" s="66"/>
      <c r="H121" s="66"/>
      <c r="I121" s="66">
        <f>E121*F121</f>
        <v>0</v>
      </c>
      <c r="J121" s="149">
        <v>0</v>
      </c>
      <c r="K121" s="149">
        <v>0</v>
      </c>
      <c r="L121" s="149">
        <v>0</v>
      </c>
      <c r="M121" s="149">
        <v>0</v>
      </c>
    </row>
    <row r="122" spans="1:14" s="55" customFormat="1" ht="39.6" x14ac:dyDescent="0.25">
      <c r="A122" s="51">
        <f t="shared" si="3"/>
        <v>116</v>
      </c>
      <c r="B122" s="66" t="s">
        <v>579</v>
      </c>
      <c r="C122" s="66" t="s">
        <v>579</v>
      </c>
      <c r="D122" s="67" t="s">
        <v>474</v>
      </c>
      <c r="E122" s="166">
        <v>1</v>
      </c>
      <c r="F122" s="56"/>
      <c r="G122" s="66"/>
      <c r="H122" s="66"/>
      <c r="I122" s="66">
        <f t="shared" ref="I122:I131" si="7">E122*F122</f>
        <v>0</v>
      </c>
      <c r="J122" s="149">
        <v>0</v>
      </c>
      <c r="K122" s="149">
        <v>0</v>
      </c>
      <c r="L122" s="149">
        <v>0</v>
      </c>
      <c r="M122" s="149">
        <v>0</v>
      </c>
    </row>
    <row r="123" spans="1:14" s="55" customFormat="1" ht="66" x14ac:dyDescent="0.25">
      <c r="A123" s="51">
        <f t="shared" si="3"/>
        <v>117</v>
      </c>
      <c r="B123" s="66" t="s">
        <v>580</v>
      </c>
      <c r="C123" s="66" t="s">
        <v>580</v>
      </c>
      <c r="D123" s="67" t="s">
        <v>429</v>
      </c>
      <c r="E123" s="166">
        <v>60</v>
      </c>
      <c r="F123" s="56"/>
      <c r="G123" s="66"/>
      <c r="H123" s="66"/>
      <c r="I123" s="66">
        <f t="shared" si="7"/>
        <v>0</v>
      </c>
      <c r="J123" s="149">
        <v>40</v>
      </c>
      <c r="K123" s="149">
        <v>400000</v>
      </c>
      <c r="L123" s="149">
        <v>0</v>
      </c>
      <c r="M123" s="149">
        <v>0</v>
      </c>
    </row>
    <row r="124" spans="1:14" s="55" customFormat="1" ht="26.4" x14ac:dyDescent="0.25">
      <c r="A124" s="51">
        <f t="shared" si="3"/>
        <v>118</v>
      </c>
      <c r="B124" s="66" t="s">
        <v>581</v>
      </c>
      <c r="C124" s="66" t="s">
        <v>581</v>
      </c>
      <c r="D124" s="66" t="s">
        <v>429</v>
      </c>
      <c r="E124" s="166">
        <v>3000</v>
      </c>
      <c r="F124" s="66">
        <v>370</v>
      </c>
      <c r="G124" s="66"/>
      <c r="H124" s="66"/>
      <c r="I124" s="66">
        <f t="shared" si="7"/>
        <v>1110000</v>
      </c>
      <c r="J124" s="149">
        <v>0</v>
      </c>
      <c r="K124" s="149">
        <v>0</v>
      </c>
      <c r="L124" s="149">
        <v>0</v>
      </c>
      <c r="M124" s="149">
        <v>0</v>
      </c>
    </row>
    <row r="125" spans="1:14" s="55" customFormat="1" ht="39.6" x14ac:dyDescent="0.25">
      <c r="A125" s="51">
        <f t="shared" si="3"/>
        <v>119</v>
      </c>
      <c r="B125" s="66" t="s">
        <v>582</v>
      </c>
      <c r="C125" s="66" t="s">
        <v>582</v>
      </c>
      <c r="D125" s="66" t="s">
        <v>429</v>
      </c>
      <c r="E125" s="66">
        <v>3000</v>
      </c>
      <c r="F125" s="66">
        <v>120</v>
      </c>
      <c r="G125" s="66"/>
      <c r="H125" s="66"/>
      <c r="I125" s="66">
        <f t="shared" si="7"/>
        <v>360000</v>
      </c>
      <c r="J125" s="149">
        <v>2992</v>
      </c>
      <c r="K125" s="149">
        <v>179520</v>
      </c>
      <c r="L125" s="149">
        <v>0</v>
      </c>
      <c r="M125" s="149">
        <v>0</v>
      </c>
    </row>
    <row r="126" spans="1:14" s="55" customFormat="1" ht="26.4" x14ac:dyDescent="0.25">
      <c r="A126" s="51">
        <f t="shared" si="3"/>
        <v>120</v>
      </c>
      <c r="B126" s="66" t="s">
        <v>583</v>
      </c>
      <c r="C126" s="66" t="s">
        <v>583</v>
      </c>
      <c r="D126" s="67" t="s">
        <v>478</v>
      </c>
      <c r="E126" s="66">
        <v>1200</v>
      </c>
      <c r="F126" s="56"/>
      <c r="G126" s="66"/>
      <c r="H126" s="66"/>
      <c r="I126" s="66">
        <f t="shared" si="7"/>
        <v>0</v>
      </c>
      <c r="J126" s="149">
        <v>0</v>
      </c>
      <c r="K126" s="149">
        <v>0</v>
      </c>
      <c r="L126" s="149">
        <v>0</v>
      </c>
      <c r="M126" s="149">
        <v>0</v>
      </c>
    </row>
    <row r="127" spans="1:14" s="55" customFormat="1" ht="26.4" x14ac:dyDescent="0.25">
      <c r="A127" s="51">
        <f t="shared" si="3"/>
        <v>121</v>
      </c>
      <c r="B127" s="66" t="s">
        <v>584</v>
      </c>
      <c r="C127" s="59" t="s">
        <v>584</v>
      </c>
      <c r="D127" s="58" t="s">
        <v>474</v>
      </c>
      <c r="E127" s="53">
        <v>1000</v>
      </c>
      <c r="F127" s="56"/>
      <c r="G127" s="51"/>
      <c r="H127" s="53"/>
      <c r="I127" s="54">
        <f t="shared" si="7"/>
        <v>0</v>
      </c>
      <c r="J127" s="149"/>
      <c r="K127" s="149"/>
      <c r="L127" s="149"/>
      <c r="M127" s="149"/>
      <c r="N127" s="55" t="s">
        <v>986</v>
      </c>
    </row>
    <row r="128" spans="1:14" s="55" customFormat="1" ht="26.4" x14ac:dyDescent="0.25">
      <c r="A128" s="51">
        <f t="shared" si="3"/>
        <v>122</v>
      </c>
      <c r="B128" s="59" t="s">
        <v>585</v>
      </c>
      <c r="C128" s="59" t="s">
        <v>586</v>
      </c>
      <c r="D128" s="58" t="s">
        <v>587</v>
      </c>
      <c r="E128" s="53">
        <v>1</v>
      </c>
      <c r="F128" s="56"/>
      <c r="G128" s="51"/>
      <c r="H128" s="53"/>
      <c r="I128" s="54">
        <f t="shared" si="7"/>
        <v>0</v>
      </c>
      <c r="J128" s="149"/>
      <c r="K128" s="149"/>
      <c r="L128" s="149"/>
      <c r="M128" s="149"/>
      <c r="N128" s="55" t="s">
        <v>986</v>
      </c>
    </row>
    <row r="129" spans="1:14" s="55" customFormat="1" ht="26.4" x14ac:dyDescent="0.25">
      <c r="A129" s="51">
        <f t="shared" si="3"/>
        <v>123</v>
      </c>
      <c r="B129" s="59" t="s">
        <v>588</v>
      </c>
      <c r="C129" s="59" t="s">
        <v>588</v>
      </c>
      <c r="D129" s="58" t="s">
        <v>474</v>
      </c>
      <c r="E129" s="53">
        <v>50</v>
      </c>
      <c r="F129" s="54">
        <v>67500</v>
      </c>
      <c r="G129" s="51"/>
      <c r="H129" s="53"/>
      <c r="I129" s="54">
        <f t="shared" si="7"/>
        <v>3375000</v>
      </c>
      <c r="J129" s="149">
        <v>52</v>
      </c>
      <c r="K129" s="149">
        <v>3510000</v>
      </c>
      <c r="L129" s="149">
        <v>8</v>
      </c>
      <c r="M129" s="149">
        <v>540000</v>
      </c>
    </row>
    <row r="130" spans="1:14" s="55" customFormat="1" ht="26.4" x14ac:dyDescent="0.25">
      <c r="A130" s="51">
        <f t="shared" si="3"/>
        <v>124</v>
      </c>
      <c r="B130" s="59" t="s">
        <v>589</v>
      </c>
      <c r="C130" s="59" t="s">
        <v>589</v>
      </c>
      <c r="D130" s="58" t="s">
        <v>532</v>
      </c>
      <c r="E130" s="53">
        <v>1</v>
      </c>
      <c r="F130" s="54">
        <v>72300</v>
      </c>
      <c r="G130" s="51"/>
      <c r="H130" s="53"/>
      <c r="I130" s="54">
        <f t="shared" si="7"/>
        <v>72300</v>
      </c>
      <c r="J130" s="149">
        <v>0</v>
      </c>
      <c r="K130" s="149">
        <v>0</v>
      </c>
      <c r="L130" s="149">
        <v>0</v>
      </c>
      <c r="M130" s="149">
        <v>0</v>
      </c>
    </row>
    <row r="131" spans="1:14" s="55" customFormat="1" ht="26.4" x14ac:dyDescent="0.25">
      <c r="A131" s="51">
        <f t="shared" si="3"/>
        <v>125</v>
      </c>
      <c r="B131" s="59" t="s">
        <v>590</v>
      </c>
      <c r="C131" s="59" t="s">
        <v>590</v>
      </c>
      <c r="D131" s="58" t="s">
        <v>532</v>
      </c>
      <c r="E131" s="53"/>
      <c r="F131" s="53">
        <v>57000</v>
      </c>
      <c r="G131" s="51"/>
      <c r="H131" s="53"/>
      <c r="I131" s="54">
        <f t="shared" si="7"/>
        <v>0</v>
      </c>
      <c r="J131" s="149">
        <v>2</v>
      </c>
      <c r="K131" s="149">
        <v>114000</v>
      </c>
      <c r="L131" s="149">
        <v>4</v>
      </c>
      <c r="M131" s="149">
        <v>228000</v>
      </c>
    </row>
    <row r="132" spans="1:14" s="55" customFormat="1" ht="26.4" x14ac:dyDescent="0.25">
      <c r="A132" s="51">
        <f t="shared" si="3"/>
        <v>126</v>
      </c>
      <c r="B132" s="59" t="s">
        <v>591</v>
      </c>
      <c r="C132" s="59" t="s">
        <v>591</v>
      </c>
      <c r="D132" s="58" t="s">
        <v>474</v>
      </c>
      <c r="E132" s="53"/>
      <c r="F132" s="53">
        <v>47400</v>
      </c>
      <c r="G132" s="51"/>
      <c r="H132" s="53"/>
      <c r="I132" s="54">
        <f>E132*F132</f>
        <v>0</v>
      </c>
      <c r="J132" s="149">
        <v>3</v>
      </c>
      <c r="K132" s="149">
        <v>142200</v>
      </c>
      <c r="L132" s="149">
        <v>3</v>
      </c>
      <c r="M132" s="149">
        <v>142200</v>
      </c>
    </row>
    <row r="133" spans="1:14" s="55" customFormat="1" ht="26.4" x14ac:dyDescent="0.25">
      <c r="A133" s="51">
        <f t="shared" si="3"/>
        <v>127</v>
      </c>
      <c r="B133" s="59" t="s">
        <v>592</v>
      </c>
      <c r="C133" s="59" t="s">
        <v>592</v>
      </c>
      <c r="D133" s="58" t="s">
        <v>474</v>
      </c>
      <c r="E133" s="53"/>
      <c r="F133" s="53">
        <v>39000</v>
      </c>
      <c r="G133" s="51"/>
      <c r="H133" s="53"/>
      <c r="I133" s="54">
        <f t="shared" ref="I133:I159" si="8">E133*F133</f>
        <v>0</v>
      </c>
      <c r="J133" s="149">
        <v>3</v>
      </c>
      <c r="K133" s="149">
        <v>117000</v>
      </c>
      <c r="L133" s="149">
        <v>3</v>
      </c>
      <c r="M133" s="149">
        <v>117000</v>
      </c>
    </row>
    <row r="134" spans="1:14" s="55" customFormat="1" ht="13.2" x14ac:dyDescent="0.25">
      <c r="A134" s="51">
        <f t="shared" si="3"/>
        <v>128</v>
      </c>
      <c r="B134" s="59" t="s">
        <v>593</v>
      </c>
      <c r="C134" s="59" t="s">
        <v>593</v>
      </c>
      <c r="D134" s="58" t="s">
        <v>474</v>
      </c>
      <c r="E134" s="53"/>
      <c r="F134" s="54">
        <v>160500</v>
      </c>
      <c r="G134" s="51"/>
      <c r="H134" s="53"/>
      <c r="I134" s="54">
        <f t="shared" si="8"/>
        <v>0</v>
      </c>
      <c r="J134" s="149">
        <v>1</v>
      </c>
      <c r="K134" s="149">
        <v>160750</v>
      </c>
      <c r="L134" s="149">
        <v>1</v>
      </c>
      <c r="M134" s="149">
        <v>160750</v>
      </c>
    </row>
    <row r="135" spans="1:14" s="55" customFormat="1" ht="26.4" x14ac:dyDescent="0.25">
      <c r="A135" s="51">
        <f t="shared" si="3"/>
        <v>129</v>
      </c>
      <c r="B135" s="59" t="s">
        <v>594</v>
      </c>
      <c r="C135" s="59" t="s">
        <v>594</v>
      </c>
      <c r="D135" s="58" t="s">
        <v>474</v>
      </c>
      <c r="E135" s="53">
        <v>20</v>
      </c>
      <c r="F135" s="54">
        <v>2500</v>
      </c>
      <c r="G135" s="51"/>
      <c r="H135" s="53"/>
      <c r="I135" s="54">
        <f t="shared" si="8"/>
        <v>50000</v>
      </c>
      <c r="J135" s="149">
        <v>36</v>
      </c>
      <c r="K135" s="149">
        <v>90000</v>
      </c>
      <c r="L135" s="149">
        <v>18</v>
      </c>
      <c r="M135" s="149">
        <v>45000</v>
      </c>
    </row>
    <row r="136" spans="1:14" s="55" customFormat="1" ht="26.4" x14ac:dyDescent="0.25">
      <c r="A136" s="51">
        <f t="shared" si="3"/>
        <v>130</v>
      </c>
      <c r="B136" s="59" t="s">
        <v>595</v>
      </c>
      <c r="C136" s="59" t="s">
        <v>595</v>
      </c>
      <c r="D136" s="58" t="s">
        <v>474</v>
      </c>
      <c r="E136" s="53">
        <v>20</v>
      </c>
      <c r="F136" s="54">
        <v>2500</v>
      </c>
      <c r="G136" s="51"/>
      <c r="H136" s="53"/>
      <c r="I136" s="54">
        <f t="shared" si="8"/>
        <v>50000</v>
      </c>
      <c r="J136" s="149">
        <v>17</v>
      </c>
      <c r="K136" s="149">
        <v>40749.99</v>
      </c>
      <c r="L136" s="149">
        <v>11</v>
      </c>
      <c r="M136" s="149">
        <v>27250.01</v>
      </c>
    </row>
    <row r="137" spans="1:14" s="55" customFormat="1" ht="13.2" x14ac:dyDescent="0.25">
      <c r="A137" s="51">
        <f t="shared" ref="A137:A159" si="9">A136+1</f>
        <v>131</v>
      </c>
      <c r="B137" s="59" t="s">
        <v>596</v>
      </c>
      <c r="C137" s="59" t="s">
        <v>596</v>
      </c>
      <c r="D137" s="58" t="s">
        <v>474</v>
      </c>
      <c r="E137" s="53">
        <v>25</v>
      </c>
      <c r="F137" s="54">
        <v>79900</v>
      </c>
      <c r="G137" s="51"/>
      <c r="H137" s="53"/>
      <c r="I137" s="54">
        <f t="shared" si="8"/>
        <v>1997500</v>
      </c>
      <c r="J137" s="149">
        <v>27</v>
      </c>
      <c r="K137" s="149">
        <v>2158292.9700000002</v>
      </c>
      <c r="L137" s="149">
        <v>3</v>
      </c>
      <c r="M137" s="149">
        <v>239707.03</v>
      </c>
    </row>
    <row r="138" spans="1:14" s="55" customFormat="1" ht="13.2" x14ac:dyDescent="0.25">
      <c r="A138" s="51">
        <f t="shared" si="9"/>
        <v>132</v>
      </c>
      <c r="B138" s="59" t="s">
        <v>597</v>
      </c>
      <c r="C138" s="59" t="s">
        <v>597</v>
      </c>
      <c r="D138" s="58" t="s">
        <v>474</v>
      </c>
      <c r="E138" s="164">
        <v>4</v>
      </c>
      <c r="F138" s="54">
        <v>72300</v>
      </c>
      <c r="G138" s="51"/>
      <c r="H138" s="53"/>
      <c r="I138" s="54">
        <f t="shared" si="8"/>
        <v>289200</v>
      </c>
      <c r="J138" s="149">
        <v>0</v>
      </c>
      <c r="K138" s="149">
        <v>0</v>
      </c>
      <c r="L138" s="149">
        <v>0</v>
      </c>
      <c r="M138" s="149">
        <v>0</v>
      </c>
    </row>
    <row r="139" spans="1:14" s="55" customFormat="1" ht="26.4" x14ac:dyDescent="0.25">
      <c r="A139" s="51">
        <f t="shared" si="9"/>
        <v>133</v>
      </c>
      <c r="B139" s="59" t="s">
        <v>598</v>
      </c>
      <c r="C139" s="59" t="s">
        <v>598</v>
      </c>
      <c r="D139" s="58" t="s">
        <v>474</v>
      </c>
      <c r="E139" s="164">
        <v>2</v>
      </c>
      <c r="F139" s="53">
        <v>47400</v>
      </c>
      <c r="G139" s="51"/>
      <c r="H139" s="53"/>
      <c r="I139" s="54">
        <f t="shared" si="8"/>
        <v>94800</v>
      </c>
      <c r="J139" s="149"/>
      <c r="K139" s="149"/>
      <c r="L139" s="149"/>
      <c r="M139" s="149"/>
      <c r="N139" s="55" t="s">
        <v>986</v>
      </c>
    </row>
    <row r="140" spans="1:14" s="55" customFormat="1" ht="26.4" x14ac:dyDescent="0.25">
      <c r="A140" s="51">
        <f t="shared" si="9"/>
        <v>134</v>
      </c>
      <c r="B140" s="59" t="s">
        <v>599</v>
      </c>
      <c r="C140" s="59" t="s">
        <v>599</v>
      </c>
      <c r="D140" s="58" t="s">
        <v>474</v>
      </c>
      <c r="E140" s="164">
        <v>2</v>
      </c>
      <c r="F140" s="53">
        <v>39000</v>
      </c>
      <c r="G140" s="51"/>
      <c r="H140" s="53"/>
      <c r="I140" s="54">
        <f t="shared" si="8"/>
        <v>78000</v>
      </c>
      <c r="J140" s="149"/>
      <c r="K140" s="149"/>
      <c r="L140" s="149"/>
      <c r="M140" s="149"/>
      <c r="N140" s="55" t="s">
        <v>986</v>
      </c>
    </row>
    <row r="141" spans="1:14" s="55" customFormat="1" ht="13.2" x14ac:dyDescent="0.25">
      <c r="A141" s="51">
        <f t="shared" si="9"/>
        <v>135</v>
      </c>
      <c r="B141" s="59" t="s">
        <v>600</v>
      </c>
      <c r="C141" s="59" t="s">
        <v>600</v>
      </c>
      <c r="D141" s="58" t="s">
        <v>429</v>
      </c>
      <c r="E141" s="164">
        <v>1</v>
      </c>
      <c r="F141" s="56"/>
      <c r="G141" s="51"/>
      <c r="H141" s="53"/>
      <c r="I141" s="54">
        <f t="shared" si="8"/>
        <v>0</v>
      </c>
      <c r="J141" s="149"/>
      <c r="K141" s="149"/>
      <c r="L141" s="149"/>
      <c r="M141" s="149"/>
      <c r="N141" s="55" t="s">
        <v>986</v>
      </c>
    </row>
    <row r="142" spans="1:14" s="55" customFormat="1" ht="26.4" x14ac:dyDescent="0.25">
      <c r="A142" s="51">
        <f t="shared" si="9"/>
        <v>136</v>
      </c>
      <c r="B142" s="59" t="s">
        <v>601</v>
      </c>
      <c r="C142" s="59" t="s">
        <v>601</v>
      </c>
      <c r="D142" s="58" t="s">
        <v>429</v>
      </c>
      <c r="E142" s="164">
        <v>1</v>
      </c>
      <c r="F142" s="56"/>
      <c r="G142" s="51"/>
      <c r="H142" s="53"/>
      <c r="I142" s="54">
        <f t="shared" si="8"/>
        <v>0</v>
      </c>
      <c r="J142" s="149"/>
      <c r="K142" s="149"/>
      <c r="L142" s="149"/>
      <c r="M142" s="149"/>
      <c r="N142" s="55" t="s">
        <v>986</v>
      </c>
    </row>
    <row r="143" spans="1:14" s="55" customFormat="1" ht="13.2" x14ac:dyDescent="0.25">
      <c r="A143" s="51">
        <f t="shared" si="9"/>
        <v>137</v>
      </c>
      <c r="B143" s="59" t="s">
        <v>602</v>
      </c>
      <c r="C143" s="59" t="s">
        <v>602</v>
      </c>
      <c r="D143" s="58" t="s">
        <v>429</v>
      </c>
      <c r="E143" s="53">
        <v>15</v>
      </c>
      <c r="F143" s="53">
        <v>2640</v>
      </c>
      <c r="G143" s="51"/>
      <c r="H143" s="53"/>
      <c r="I143" s="54">
        <f t="shared" si="8"/>
        <v>39600</v>
      </c>
      <c r="J143" s="149">
        <v>19</v>
      </c>
      <c r="K143" s="149">
        <v>38496.83</v>
      </c>
      <c r="L143" s="149">
        <v>4</v>
      </c>
      <c r="M143" s="149">
        <v>9100.9599999999991</v>
      </c>
    </row>
    <row r="144" spans="1:14" s="55" customFormat="1" ht="13.2" x14ac:dyDescent="0.25">
      <c r="A144" s="51">
        <f t="shared" si="9"/>
        <v>138</v>
      </c>
      <c r="B144" s="59" t="s">
        <v>603</v>
      </c>
      <c r="C144" s="59" t="s">
        <v>603</v>
      </c>
      <c r="D144" s="58" t="s">
        <v>474</v>
      </c>
      <c r="E144" s="53">
        <v>5</v>
      </c>
      <c r="F144" s="54">
        <v>2500</v>
      </c>
      <c r="G144" s="51"/>
      <c r="H144" s="53"/>
      <c r="I144" s="54">
        <f t="shared" si="8"/>
        <v>12500</v>
      </c>
      <c r="J144" s="149">
        <v>4</v>
      </c>
      <c r="K144" s="149">
        <v>12750</v>
      </c>
      <c r="L144" s="149">
        <v>1</v>
      </c>
      <c r="M144" s="149">
        <v>3600</v>
      </c>
    </row>
    <row r="145" spans="1:14" s="55" customFormat="1" ht="13.2" x14ac:dyDescent="0.25">
      <c r="A145" s="51">
        <f t="shared" si="9"/>
        <v>139</v>
      </c>
      <c r="B145" s="57" t="s">
        <v>604</v>
      </c>
      <c r="C145" s="57" t="s">
        <v>604</v>
      </c>
      <c r="D145" s="58" t="s">
        <v>474</v>
      </c>
      <c r="E145" s="53">
        <v>30</v>
      </c>
      <c r="F145" s="54">
        <v>14000</v>
      </c>
      <c r="G145" s="51"/>
      <c r="H145" s="53"/>
      <c r="I145" s="54">
        <f t="shared" si="8"/>
        <v>420000</v>
      </c>
      <c r="J145" s="149">
        <v>125</v>
      </c>
      <c r="K145" s="149">
        <v>1750000</v>
      </c>
      <c r="L145" s="149">
        <v>11</v>
      </c>
      <c r="M145" s="149">
        <v>154000</v>
      </c>
    </row>
    <row r="146" spans="1:14" s="55" customFormat="1" x14ac:dyDescent="0.3">
      <c r="A146" s="51">
        <f t="shared" si="9"/>
        <v>140</v>
      </c>
      <c r="B146" s="57" t="s">
        <v>605</v>
      </c>
      <c r="C146" s="57" t="s">
        <v>605</v>
      </c>
      <c r="D146" s="58" t="s">
        <v>474</v>
      </c>
      <c r="E146" s="53">
        <v>500</v>
      </c>
      <c r="F146" s="54">
        <v>7200</v>
      </c>
      <c r="G146" s="51"/>
      <c r="H146" s="53"/>
      <c r="I146" s="54">
        <f t="shared" si="8"/>
        <v>3600000</v>
      </c>
      <c r="J146" s="150">
        <v>487</v>
      </c>
      <c r="K146" s="149">
        <v>3486400</v>
      </c>
      <c r="L146" s="149">
        <v>35</v>
      </c>
      <c r="M146" s="149">
        <v>252000</v>
      </c>
    </row>
    <row r="147" spans="1:14" s="55" customFormat="1" ht="39.6" x14ac:dyDescent="0.3">
      <c r="A147" s="51">
        <f t="shared" si="9"/>
        <v>141</v>
      </c>
      <c r="B147" s="59" t="s">
        <v>606</v>
      </c>
      <c r="C147" s="59" t="s">
        <v>607</v>
      </c>
      <c r="D147" s="58" t="s">
        <v>429</v>
      </c>
      <c r="E147" s="164">
        <v>10</v>
      </c>
      <c r="F147" s="56"/>
      <c r="G147" s="51"/>
      <c r="H147" s="53"/>
      <c r="I147" s="54">
        <f t="shared" si="8"/>
        <v>0</v>
      </c>
      <c r="J147" s="150"/>
      <c r="K147" s="149"/>
      <c r="L147" s="149"/>
      <c r="M147" s="149"/>
      <c r="N147" s="55" t="s">
        <v>986</v>
      </c>
    </row>
    <row r="148" spans="1:14" s="69" customFormat="1" ht="39.6" x14ac:dyDescent="0.3">
      <c r="A148" s="51">
        <f t="shared" si="9"/>
        <v>142</v>
      </c>
      <c r="B148" s="59" t="s">
        <v>608</v>
      </c>
      <c r="C148" s="59" t="s">
        <v>608</v>
      </c>
      <c r="D148" s="58" t="s">
        <v>587</v>
      </c>
      <c r="E148" s="164">
        <v>2</v>
      </c>
      <c r="F148" s="68"/>
      <c r="G148" s="51"/>
      <c r="H148" s="53"/>
      <c r="I148" s="54">
        <f t="shared" si="8"/>
        <v>0</v>
      </c>
      <c r="J148" s="152"/>
      <c r="K148" s="152"/>
      <c r="L148" s="152"/>
      <c r="M148" s="152"/>
      <c r="N148" s="69" t="s">
        <v>986</v>
      </c>
    </row>
    <row r="149" spans="1:14" s="69" customFormat="1" ht="26.4" x14ac:dyDescent="0.3">
      <c r="A149" s="51">
        <f t="shared" si="9"/>
        <v>143</v>
      </c>
      <c r="B149" s="59" t="s">
        <v>992</v>
      </c>
      <c r="C149" s="59" t="s">
        <v>609</v>
      </c>
      <c r="D149" s="59" t="s">
        <v>429</v>
      </c>
      <c r="E149" s="167">
        <v>12</v>
      </c>
      <c r="F149" s="56"/>
      <c r="G149" s="59"/>
      <c r="H149" s="59"/>
      <c r="I149" s="59">
        <f t="shared" si="8"/>
        <v>0</v>
      </c>
      <c r="J149" s="152">
        <v>0</v>
      </c>
      <c r="K149" s="152">
        <v>0</v>
      </c>
      <c r="L149" s="152">
        <v>0</v>
      </c>
      <c r="M149" s="152">
        <v>0</v>
      </c>
    </row>
    <row r="150" spans="1:14" s="69" customFormat="1" ht="26.4" x14ac:dyDescent="0.3">
      <c r="A150" s="51">
        <f t="shared" si="9"/>
        <v>144</v>
      </c>
      <c r="B150" s="59" t="s">
        <v>610</v>
      </c>
      <c r="C150" s="59" t="s">
        <v>610</v>
      </c>
      <c r="D150" s="59" t="s">
        <v>474</v>
      </c>
      <c r="E150" s="167">
        <v>10</v>
      </c>
      <c r="F150" s="59">
        <v>4200</v>
      </c>
      <c r="G150" s="59"/>
      <c r="H150" s="59"/>
      <c r="I150" s="59">
        <f t="shared" si="8"/>
        <v>42000</v>
      </c>
      <c r="J150" s="152">
        <v>0</v>
      </c>
      <c r="K150" s="152">
        <v>0</v>
      </c>
      <c r="L150" s="152">
        <v>0</v>
      </c>
      <c r="M150" s="152">
        <v>0</v>
      </c>
    </row>
    <row r="151" spans="1:14" s="69" customFormat="1" x14ac:dyDescent="0.3">
      <c r="A151" s="51">
        <f t="shared" si="9"/>
        <v>145</v>
      </c>
      <c r="B151" s="59" t="s">
        <v>611</v>
      </c>
      <c r="C151" s="59" t="s">
        <v>612</v>
      </c>
      <c r="D151" s="59" t="s">
        <v>429</v>
      </c>
      <c r="E151" s="59">
        <v>30</v>
      </c>
      <c r="F151" s="56"/>
      <c r="G151" s="59"/>
      <c r="H151" s="59"/>
      <c r="I151" s="59">
        <f t="shared" si="8"/>
        <v>0</v>
      </c>
      <c r="J151" s="152">
        <v>16</v>
      </c>
      <c r="K151" s="152">
        <v>640000</v>
      </c>
      <c r="L151" s="152">
        <v>0</v>
      </c>
      <c r="M151" s="152">
        <v>0</v>
      </c>
    </row>
    <row r="152" spans="1:14" s="69" customFormat="1" x14ac:dyDescent="0.3">
      <c r="A152" s="51">
        <f t="shared" si="9"/>
        <v>146</v>
      </c>
      <c r="B152" s="59" t="s">
        <v>613</v>
      </c>
      <c r="C152" s="59" t="s">
        <v>613</v>
      </c>
      <c r="D152" s="59" t="s">
        <v>429</v>
      </c>
      <c r="E152" s="59">
        <v>40</v>
      </c>
      <c r="F152" s="59">
        <v>6700</v>
      </c>
      <c r="G152" s="59"/>
      <c r="H152" s="59"/>
      <c r="I152" s="59">
        <f t="shared" si="8"/>
        <v>268000</v>
      </c>
      <c r="J152" s="152">
        <v>50</v>
      </c>
      <c r="K152" s="152">
        <v>335000</v>
      </c>
      <c r="L152" s="152">
        <v>0</v>
      </c>
      <c r="M152" s="152">
        <v>0</v>
      </c>
    </row>
    <row r="153" spans="1:14" s="69" customFormat="1" x14ac:dyDescent="0.3">
      <c r="A153" s="51">
        <f t="shared" si="9"/>
        <v>147</v>
      </c>
      <c r="B153" s="59" t="s">
        <v>614</v>
      </c>
      <c r="C153" s="59" t="s">
        <v>614</v>
      </c>
      <c r="D153" s="59" t="s">
        <v>429</v>
      </c>
      <c r="E153" s="59">
        <v>360</v>
      </c>
      <c r="F153" s="59">
        <v>7100</v>
      </c>
      <c r="G153" s="59"/>
      <c r="H153" s="59"/>
      <c r="I153" s="59">
        <f t="shared" si="8"/>
        <v>2556000</v>
      </c>
      <c r="J153" s="152">
        <v>370</v>
      </c>
      <c r="K153" s="152">
        <v>2627000</v>
      </c>
      <c r="L153" s="152">
        <v>0</v>
      </c>
      <c r="M153" s="152">
        <v>0</v>
      </c>
    </row>
    <row r="154" spans="1:14" s="69" customFormat="1" ht="26.4" x14ac:dyDescent="0.3">
      <c r="A154" s="51">
        <f t="shared" si="9"/>
        <v>148</v>
      </c>
      <c r="B154" s="59" t="s">
        <v>615</v>
      </c>
      <c r="C154" s="59" t="s">
        <v>615</v>
      </c>
      <c r="D154" s="59" t="s">
        <v>429</v>
      </c>
      <c r="E154" s="59">
        <v>400</v>
      </c>
      <c r="F154" s="59">
        <v>2200</v>
      </c>
      <c r="G154" s="59"/>
      <c r="H154" s="59"/>
      <c r="I154" s="59">
        <f t="shared" si="8"/>
        <v>880000</v>
      </c>
      <c r="J154" s="152">
        <v>460</v>
      </c>
      <c r="K154" s="152">
        <v>1012000</v>
      </c>
      <c r="L154" s="152">
        <v>0</v>
      </c>
      <c r="M154" s="152">
        <v>0</v>
      </c>
    </row>
    <row r="155" spans="1:14" s="69" customFormat="1" x14ac:dyDescent="0.3">
      <c r="A155" s="51">
        <f t="shared" si="9"/>
        <v>149</v>
      </c>
      <c r="B155" s="59" t="s">
        <v>616</v>
      </c>
      <c r="C155" s="59" t="s">
        <v>616</v>
      </c>
      <c r="D155" s="58" t="s">
        <v>429</v>
      </c>
      <c r="E155" s="53">
        <v>250</v>
      </c>
      <c r="F155" s="53">
        <v>240</v>
      </c>
      <c r="G155" s="51"/>
      <c r="H155" s="53"/>
      <c r="I155" s="54">
        <f t="shared" si="8"/>
        <v>60000</v>
      </c>
      <c r="J155" s="152">
        <v>210</v>
      </c>
      <c r="K155" s="152">
        <v>50400</v>
      </c>
      <c r="L155" s="152">
        <v>0</v>
      </c>
      <c r="M155" s="152">
        <v>0</v>
      </c>
    </row>
    <row r="156" spans="1:14" s="69" customFormat="1" x14ac:dyDescent="0.3">
      <c r="A156" s="51">
        <f t="shared" si="9"/>
        <v>150</v>
      </c>
      <c r="B156" s="59" t="s">
        <v>617</v>
      </c>
      <c r="C156" s="59" t="s">
        <v>617</v>
      </c>
      <c r="D156" s="58" t="s">
        <v>429</v>
      </c>
      <c r="E156" s="53">
        <v>250</v>
      </c>
      <c r="F156" s="53">
        <v>240</v>
      </c>
      <c r="G156" s="51"/>
      <c r="H156" s="53"/>
      <c r="I156" s="54">
        <f t="shared" si="8"/>
        <v>60000</v>
      </c>
      <c r="J156" s="152">
        <v>210</v>
      </c>
      <c r="K156" s="152">
        <v>50400</v>
      </c>
      <c r="L156" s="152">
        <v>0</v>
      </c>
      <c r="M156" s="152">
        <v>0</v>
      </c>
    </row>
    <row r="157" spans="1:14" s="69" customFormat="1" ht="26.4" x14ac:dyDescent="0.3">
      <c r="A157" s="51">
        <f t="shared" si="9"/>
        <v>151</v>
      </c>
      <c r="B157" s="59" t="s">
        <v>618</v>
      </c>
      <c r="C157" s="59" t="s">
        <v>618</v>
      </c>
      <c r="D157" s="58" t="s">
        <v>429</v>
      </c>
      <c r="E157" s="53">
        <v>4</v>
      </c>
      <c r="F157" s="53">
        <v>50600</v>
      </c>
      <c r="G157" s="51"/>
      <c r="H157" s="53"/>
      <c r="I157" s="54">
        <f t="shared" si="8"/>
        <v>202400</v>
      </c>
      <c r="J157" s="152">
        <v>4</v>
      </c>
      <c r="K157" s="152">
        <v>202400</v>
      </c>
      <c r="L157" s="152">
        <v>0</v>
      </c>
      <c r="M157" s="152">
        <v>0</v>
      </c>
    </row>
    <row r="158" spans="1:14" s="69" customFormat="1" x14ac:dyDescent="0.3">
      <c r="A158" s="51">
        <f t="shared" si="9"/>
        <v>152</v>
      </c>
      <c r="B158" s="59" t="s">
        <v>619</v>
      </c>
      <c r="C158" s="59" t="s">
        <v>619</v>
      </c>
      <c r="D158" s="58" t="s">
        <v>478</v>
      </c>
      <c r="E158" s="53">
        <v>6</v>
      </c>
      <c r="F158" s="53">
        <v>11500</v>
      </c>
      <c r="G158" s="51"/>
      <c r="H158" s="53"/>
      <c r="I158" s="54">
        <f t="shared" si="8"/>
        <v>69000</v>
      </c>
      <c r="J158" s="152">
        <v>6</v>
      </c>
      <c r="K158" s="152">
        <v>67200</v>
      </c>
      <c r="L158" s="152">
        <v>0</v>
      </c>
      <c r="M158" s="152">
        <v>0</v>
      </c>
    </row>
    <row r="159" spans="1:14" s="69" customFormat="1" ht="26.4" x14ac:dyDescent="0.3">
      <c r="A159" s="51">
        <f t="shared" si="9"/>
        <v>153</v>
      </c>
      <c r="B159" s="59" t="s">
        <v>620</v>
      </c>
      <c r="C159" s="59" t="s">
        <v>620</v>
      </c>
      <c r="D159" s="58" t="s">
        <v>474</v>
      </c>
      <c r="E159" s="53">
        <v>30</v>
      </c>
      <c r="F159" s="53">
        <v>6500</v>
      </c>
      <c r="G159" s="51"/>
      <c r="H159" s="48"/>
      <c r="I159" s="54">
        <f t="shared" si="8"/>
        <v>195000</v>
      </c>
      <c r="J159" s="152">
        <v>28</v>
      </c>
      <c r="K159" s="152">
        <v>209000</v>
      </c>
      <c r="L159" s="152">
        <v>0</v>
      </c>
      <c r="M159" s="152">
        <v>0</v>
      </c>
    </row>
    <row r="160" spans="1:14" s="75" customFormat="1" x14ac:dyDescent="0.3">
      <c r="A160" s="70"/>
      <c r="B160" s="71" t="s">
        <v>621</v>
      </c>
      <c r="C160" s="71"/>
      <c r="D160" s="72"/>
      <c r="E160" s="48"/>
      <c r="F160" s="73"/>
      <c r="G160" s="74" t="s">
        <v>621</v>
      </c>
      <c r="H160" s="48"/>
      <c r="I160" s="73">
        <f>SUM(I7:I159)</f>
        <v>41907400</v>
      </c>
      <c r="J160" s="73">
        <f t="shared" ref="J160:M160" si="10">SUM(J7:J159)</f>
        <v>109514.3</v>
      </c>
      <c r="K160" s="73">
        <f t="shared" si="10"/>
        <v>45574331.450000003</v>
      </c>
      <c r="L160" s="73">
        <f t="shared" si="10"/>
        <v>30482.7</v>
      </c>
      <c r="M160" s="73">
        <f t="shared" si="10"/>
        <v>10346257.210000001</v>
      </c>
    </row>
    <row r="161" spans="1:13" s="43" customFormat="1" x14ac:dyDescent="0.3">
      <c r="A161" s="76"/>
      <c r="B161" s="77"/>
      <c r="C161" s="77"/>
      <c r="D161" s="78"/>
      <c r="E161" s="79"/>
      <c r="F161" s="80"/>
      <c r="G161" s="81"/>
      <c r="H161" s="79"/>
      <c r="I161" s="82"/>
      <c r="J161" s="147"/>
      <c r="K161" s="147"/>
      <c r="L161" s="147"/>
      <c r="M161" s="147"/>
    </row>
    <row r="162" spans="1:13" s="43" customFormat="1" x14ac:dyDescent="0.3">
      <c r="A162" s="76"/>
      <c r="B162" s="77"/>
      <c r="C162" s="77"/>
      <c r="D162" s="78"/>
      <c r="E162" s="83"/>
      <c r="F162" s="84"/>
      <c r="G162" s="81"/>
      <c r="H162" s="83"/>
      <c r="I162" s="85"/>
      <c r="J162" s="147"/>
      <c r="K162" s="147"/>
      <c r="L162" s="147"/>
      <c r="M162" s="147"/>
    </row>
    <row r="163" spans="1:13" s="43" customFormat="1" x14ac:dyDescent="0.3">
      <c r="A163" s="76"/>
      <c r="B163" s="86"/>
      <c r="C163" s="87"/>
      <c r="D163" s="88"/>
      <c r="E163" s="87"/>
      <c r="F163" s="89"/>
      <c r="G163" s="90"/>
      <c r="H163" s="83"/>
      <c r="I163" s="85"/>
      <c r="J163" s="147"/>
      <c r="K163" s="147"/>
      <c r="L163" s="147"/>
      <c r="M163" s="147"/>
    </row>
  </sheetData>
  <autoFilter ref="A6:I160"/>
  <mergeCells count="11">
    <mergeCell ref="A2:I2"/>
    <mergeCell ref="A3:I3"/>
    <mergeCell ref="J5:K5"/>
    <mergeCell ref="L5:M5"/>
    <mergeCell ref="A5:A6"/>
    <mergeCell ref="B5:B6"/>
    <mergeCell ref="C5:C6"/>
    <mergeCell ref="D5:D6"/>
    <mergeCell ref="E5:E6"/>
    <mergeCell ref="F5:F6"/>
    <mergeCell ref="I5:I6"/>
  </mergeCells>
  <pageMargins left="0.7" right="0.7" top="0.75" bottom="0.75" header="0.3" footer="0.3"/>
  <pageSetup paperSize="9" scale="61" orientation="portrait" verticalDpi="0" r:id="rId1"/>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10</vt:i4>
      </vt:variant>
      <vt:variant>
        <vt:lpstr>Именованные диапазоны</vt:lpstr>
      </vt:variant>
      <vt:variant>
        <vt:i4>8</vt:i4>
      </vt:variant>
    </vt:vector>
  </HeadingPairs>
  <TitlesOfParts>
    <vt:vector size="18" baseType="lpstr">
      <vt:lpstr>МЕдикаменты оконч</vt:lpstr>
      <vt:lpstr>план  на 2018 г</vt:lpstr>
      <vt:lpstr>Приложение 1</vt:lpstr>
      <vt:lpstr>Приложение 2</vt:lpstr>
      <vt:lpstr>Не состоявшиеся  </vt:lpstr>
      <vt:lpstr>142 реагенты </vt:lpstr>
      <vt:lpstr>аллергены</vt:lpstr>
      <vt:lpstr>142-Медикаменты</vt:lpstr>
      <vt:lpstr>142-Мед.изделия</vt:lpstr>
      <vt:lpstr>142 реагенты</vt:lpstr>
      <vt:lpstr>'142 реагенты'!Область_печати</vt:lpstr>
      <vt:lpstr>'142 реагенты '!Область_печати</vt:lpstr>
      <vt:lpstr>'142-Мед.изделия'!Область_печати</vt:lpstr>
      <vt:lpstr>'142-Медикаменты'!Область_печати</vt:lpstr>
      <vt:lpstr>аллергены!Область_печати</vt:lpstr>
      <vt:lpstr>'МЕдикаменты оконч'!Область_печати</vt:lpstr>
      <vt:lpstr>'Не состоявшиеся  '!Область_печати</vt:lpstr>
      <vt:lpstr>'Приложение 1'!Область_печати</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Buh10</dc:creator>
  <cp:lastModifiedBy>USER_PC</cp:lastModifiedBy>
  <cp:lastPrinted>2018-03-13T06:37:44Z</cp:lastPrinted>
  <dcterms:created xsi:type="dcterms:W3CDTF">2017-12-22T10:33:25Z</dcterms:created>
  <dcterms:modified xsi:type="dcterms:W3CDTF">2018-03-16T11:51:56Z</dcterms:modified>
</cp:coreProperties>
</file>